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0" yWindow="180" windowWidth="17400" windowHeight="4425" tabRatio="858"/>
  </bookViews>
  <sheets>
    <sheet name="총괄" sheetId="15" r:id="rId1"/>
    <sheet name="인제하수처리장" sheetId="28" r:id="rId2"/>
    <sheet name="2012. 1월" sheetId="1" r:id="rId3"/>
    <sheet name="2012. 2월" sheetId="29" r:id="rId4"/>
    <sheet name="2012. 3월" sheetId="30" r:id="rId5"/>
    <sheet name="2012. 4월" sheetId="31" r:id="rId6"/>
    <sheet name="2012. 5월" sheetId="32" r:id="rId7"/>
    <sheet name="2012. 6월" sheetId="33" r:id="rId8"/>
    <sheet name="2012. 7월" sheetId="34" r:id="rId9"/>
    <sheet name="2012. 8월" sheetId="35" r:id="rId10"/>
    <sheet name="2012. 9월" sheetId="36" r:id="rId11"/>
    <sheet name="2012. 10월" sheetId="37" r:id="rId12"/>
    <sheet name="2012. 11월" sheetId="38" r:id="rId13"/>
    <sheet name="2012. 12월" sheetId="39" r:id="rId14"/>
    <sheet name="Sheet1" sheetId="40" r:id="rId15"/>
  </sheets>
  <calcPr calcId="125725"/>
</workbook>
</file>

<file path=xl/calcChain.xml><?xml version="1.0" encoding="utf-8"?>
<calcChain xmlns="http://schemas.openxmlformats.org/spreadsheetml/2006/main">
  <c r="O18" i="15"/>
  <c r="O17"/>
  <c r="O19"/>
  <c r="N19"/>
  <c r="M19"/>
  <c r="L19"/>
  <c r="K19"/>
  <c r="J19"/>
  <c r="I19"/>
  <c r="H19"/>
  <c r="G19"/>
  <c r="F19"/>
  <c r="E19"/>
  <c r="D19"/>
  <c r="C19"/>
  <c r="B19"/>
  <c r="C14" i="40"/>
  <c r="C13"/>
  <c r="C12"/>
  <c r="C11"/>
  <c r="C10"/>
  <c r="C9"/>
  <c r="C8"/>
  <c r="C7"/>
  <c r="C6"/>
  <c r="C5"/>
  <c r="C4"/>
  <c r="C3"/>
  <c r="C2"/>
  <c r="B14"/>
  <c r="B13"/>
  <c r="B12"/>
  <c r="B11"/>
  <c r="B10"/>
  <c r="B9"/>
  <c r="B8"/>
  <c r="B7"/>
  <c r="B6"/>
  <c r="B5"/>
  <c r="B4"/>
  <c r="B3"/>
  <c r="B2"/>
  <c r="B35" i="35"/>
  <c r="B36"/>
  <c r="B37"/>
  <c r="H38" i="1" l="1"/>
  <c r="C38"/>
  <c r="D38"/>
  <c r="E38"/>
  <c r="F38"/>
  <c r="G38"/>
  <c r="I38"/>
  <c r="J38"/>
  <c r="K38"/>
  <c r="L38"/>
  <c r="M38"/>
  <c r="N38"/>
  <c r="P11" i="28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N35" i="33"/>
  <c r="M35"/>
  <c r="L35"/>
  <c r="K35"/>
  <c r="J35"/>
  <c r="I35"/>
  <c r="H35"/>
  <c r="G35"/>
  <c r="F35"/>
  <c r="E35"/>
  <c r="D35"/>
  <c r="C35"/>
  <c r="B35"/>
  <c r="N35" i="32"/>
  <c r="M35"/>
  <c r="L35"/>
  <c r="K35"/>
  <c r="J35"/>
  <c r="I35"/>
  <c r="H35"/>
  <c r="G35"/>
  <c r="F35"/>
  <c r="E35"/>
  <c r="D35"/>
  <c r="C35"/>
  <c r="B35"/>
  <c r="N35" i="31"/>
  <c r="M35"/>
  <c r="L35"/>
  <c r="K35"/>
  <c r="J35"/>
  <c r="I35"/>
  <c r="H35"/>
  <c r="G35"/>
  <c r="F35"/>
  <c r="E35"/>
  <c r="D35"/>
  <c r="C35"/>
  <c r="B35"/>
  <c r="N35" i="30"/>
  <c r="M35"/>
  <c r="L35"/>
  <c r="K35"/>
  <c r="J35"/>
  <c r="I35"/>
  <c r="H35"/>
  <c r="G35"/>
  <c r="F35"/>
  <c r="E35"/>
  <c r="D35"/>
  <c r="C35"/>
  <c r="B35"/>
  <c r="N35" i="29"/>
  <c r="M35"/>
  <c r="L35"/>
  <c r="K35"/>
  <c r="J35"/>
  <c r="I35"/>
  <c r="H35"/>
  <c r="G35"/>
  <c r="F35"/>
  <c r="E35"/>
  <c r="D35"/>
  <c r="C35"/>
  <c r="B35"/>
  <c r="B35" i="1"/>
  <c r="C35"/>
  <c r="D35"/>
  <c r="E35"/>
  <c r="F35"/>
  <c r="G35"/>
  <c r="H35"/>
  <c r="I35"/>
  <c r="J35"/>
  <c r="K35"/>
  <c r="L35"/>
  <c r="M35"/>
  <c r="N38" i="39"/>
  <c r="M38"/>
  <c r="L38"/>
  <c r="K38"/>
  <c r="J38"/>
  <c r="I38"/>
  <c r="H38"/>
  <c r="G38"/>
  <c r="F38"/>
  <c r="E38"/>
  <c r="D38"/>
  <c r="C38"/>
  <c r="N38" i="38"/>
  <c r="M38"/>
  <c r="L38"/>
  <c r="K38"/>
  <c r="J38"/>
  <c r="I38"/>
  <c r="H38"/>
  <c r="G38"/>
  <c r="F38"/>
  <c r="E38"/>
  <c r="D38"/>
  <c r="C38"/>
  <c r="N38" i="37"/>
  <c r="O35" i="28" s="1"/>
  <c r="M38" i="37"/>
  <c r="N35" i="28" s="1"/>
  <c r="L38" i="37"/>
  <c r="M35" i="28" s="1"/>
  <c r="K38" i="37"/>
  <c r="L35" i="28" s="1"/>
  <c r="J38" i="37"/>
  <c r="K35" i="28" s="1"/>
  <c r="I38" i="37"/>
  <c r="J35" i="28" s="1"/>
  <c r="H38" i="37"/>
  <c r="I35" i="28" s="1"/>
  <c r="G38" i="37"/>
  <c r="H35" i="28" s="1"/>
  <c r="F38" i="37"/>
  <c r="G35" i="28" s="1"/>
  <c r="E38" i="37"/>
  <c r="F35" i="28" s="1"/>
  <c r="D38" i="37"/>
  <c r="E35" i="28" s="1"/>
  <c r="C38" i="37"/>
  <c r="D35" i="28" s="1"/>
  <c r="N38" i="36"/>
  <c r="O32" i="28" s="1"/>
  <c r="M38" i="36"/>
  <c r="N32" i="28" s="1"/>
  <c r="L38" i="36"/>
  <c r="M32" i="28" s="1"/>
  <c r="K38" i="36"/>
  <c r="L32" i="28" s="1"/>
  <c r="J38" i="36"/>
  <c r="K32" i="28" s="1"/>
  <c r="I38" i="36"/>
  <c r="J32" i="28" s="1"/>
  <c r="H38" i="36"/>
  <c r="I32" i="28" s="1"/>
  <c r="G38" i="36"/>
  <c r="H32" i="28" s="1"/>
  <c r="F38" i="36"/>
  <c r="G32" i="28" s="1"/>
  <c r="E38" i="36"/>
  <c r="F32" i="28" s="1"/>
  <c r="D38" i="36"/>
  <c r="E32" i="28" s="1"/>
  <c r="C38" i="36"/>
  <c r="D32" i="28" s="1"/>
  <c r="N38" i="35"/>
  <c r="O29" i="28" s="1"/>
  <c r="M38" i="35"/>
  <c r="N29" i="28" s="1"/>
  <c r="L38" i="35"/>
  <c r="M29" i="28" s="1"/>
  <c r="K38" i="35"/>
  <c r="L29" i="28" s="1"/>
  <c r="J38" i="35"/>
  <c r="K29" i="28" s="1"/>
  <c r="I38" i="35"/>
  <c r="J29" i="28" s="1"/>
  <c r="H38" i="35"/>
  <c r="I29" i="28" s="1"/>
  <c r="G38" i="35"/>
  <c r="H29" i="28" s="1"/>
  <c r="F38" i="35"/>
  <c r="G29" i="28" s="1"/>
  <c r="E38" i="35"/>
  <c r="F29" i="28" s="1"/>
  <c r="D38" i="35"/>
  <c r="E29" i="28" s="1"/>
  <c r="C38" i="35"/>
  <c r="D29" i="28" s="1"/>
  <c r="N38" i="34"/>
  <c r="O26" i="28" s="1"/>
  <c r="M38" i="34"/>
  <c r="N26" i="28" s="1"/>
  <c r="L38" i="34"/>
  <c r="M26" i="28" s="1"/>
  <c r="K38" i="34"/>
  <c r="L26" i="28" s="1"/>
  <c r="J38" i="34"/>
  <c r="K26" i="28" s="1"/>
  <c r="I38" i="34"/>
  <c r="J26" i="28" s="1"/>
  <c r="H38" i="34"/>
  <c r="I26" i="28" s="1"/>
  <c r="G38" i="34"/>
  <c r="H26" i="28" s="1"/>
  <c r="F38" i="34"/>
  <c r="G26" i="28" s="1"/>
  <c r="E38" i="34"/>
  <c r="F26" i="28" s="1"/>
  <c r="D38" i="34"/>
  <c r="E26" i="28" s="1"/>
  <c r="C38" i="34"/>
  <c r="D26" i="28" s="1"/>
  <c r="N38" i="33"/>
  <c r="O23" i="28" s="1"/>
  <c r="M38" i="33"/>
  <c r="N23" i="28" s="1"/>
  <c r="L38" i="33"/>
  <c r="M23" i="28" s="1"/>
  <c r="K38" i="33"/>
  <c r="L23" i="28" s="1"/>
  <c r="J38" i="33"/>
  <c r="K23" i="28" s="1"/>
  <c r="I38" i="33"/>
  <c r="J23" i="28" s="1"/>
  <c r="H38" i="33"/>
  <c r="I23" i="28" s="1"/>
  <c r="G38" i="33"/>
  <c r="H23" i="28" s="1"/>
  <c r="F38" i="33"/>
  <c r="G23" i="28" s="1"/>
  <c r="E38" i="33"/>
  <c r="F23" i="28" s="1"/>
  <c r="D38" i="33"/>
  <c r="E23" i="28" s="1"/>
  <c r="C38" i="33"/>
  <c r="D23" i="28" s="1"/>
  <c r="N38" i="32"/>
  <c r="O20" i="28" s="1"/>
  <c r="M38" i="32"/>
  <c r="N20" i="28" s="1"/>
  <c r="L38" i="32"/>
  <c r="M20" i="28" s="1"/>
  <c r="K38" i="32"/>
  <c r="L20" i="28" s="1"/>
  <c r="J38" i="32"/>
  <c r="K20" i="28" s="1"/>
  <c r="I38" i="32"/>
  <c r="J20" i="28" s="1"/>
  <c r="H38" i="32"/>
  <c r="I20" i="28" s="1"/>
  <c r="G38" i="32"/>
  <c r="H20" i="28" s="1"/>
  <c r="F38" i="32"/>
  <c r="G20" i="28" s="1"/>
  <c r="E38" i="32"/>
  <c r="F20" i="28" s="1"/>
  <c r="D38" i="32"/>
  <c r="E20" i="28" s="1"/>
  <c r="C38" i="32"/>
  <c r="D20" i="28" s="1"/>
  <c r="N38" i="31"/>
  <c r="O17" i="28" s="1"/>
  <c r="M38" i="31"/>
  <c r="N17" i="28" s="1"/>
  <c r="L38" i="31"/>
  <c r="M17" i="28" s="1"/>
  <c r="K38" i="31"/>
  <c r="L17" i="28" s="1"/>
  <c r="J38" i="31"/>
  <c r="K17" i="28" s="1"/>
  <c r="I38" i="31"/>
  <c r="J17" i="28" s="1"/>
  <c r="H38" i="31"/>
  <c r="I17" i="28" s="1"/>
  <c r="G38" i="31"/>
  <c r="H17" i="28" s="1"/>
  <c r="F38" i="31"/>
  <c r="G17" i="28" s="1"/>
  <c r="E38" i="31"/>
  <c r="F17" i="28" s="1"/>
  <c r="D38" i="31"/>
  <c r="E17" i="28" s="1"/>
  <c r="C38" i="31"/>
  <c r="D17" i="28" s="1"/>
  <c r="N38" i="30"/>
  <c r="O14" i="28" s="1"/>
  <c r="M38" i="30"/>
  <c r="N14" i="28" s="1"/>
  <c r="L38" i="30"/>
  <c r="M14" i="28" s="1"/>
  <c r="K38" i="30"/>
  <c r="L14" i="28" s="1"/>
  <c r="J38" i="30"/>
  <c r="K14" i="28" s="1"/>
  <c r="I38" i="30"/>
  <c r="J14" i="28" s="1"/>
  <c r="H38" i="30"/>
  <c r="I14" i="28" s="1"/>
  <c r="G38" i="30"/>
  <c r="H14" i="28" s="1"/>
  <c r="F38" i="30"/>
  <c r="G14" i="28" s="1"/>
  <c r="E38" i="30"/>
  <c r="F14" i="28" s="1"/>
  <c r="D38" i="30"/>
  <c r="D7" i="15" s="1"/>
  <c r="C38" i="30"/>
  <c r="D14" i="28" s="1"/>
  <c r="H38" i="29"/>
  <c r="H6" i="15" s="1"/>
  <c r="C38" i="29"/>
  <c r="D11" i="28" s="1"/>
  <c r="D38" i="29"/>
  <c r="E11" i="28" s="1"/>
  <c r="E38" i="29"/>
  <c r="F11" i="28" s="1"/>
  <c r="F38" i="29"/>
  <c r="G11" i="28" s="1"/>
  <c r="G38" i="29"/>
  <c r="H11" i="28" s="1"/>
  <c r="I38" i="29"/>
  <c r="J11" i="28" s="1"/>
  <c r="J38" i="29"/>
  <c r="K11" i="28" s="1"/>
  <c r="K38" i="29"/>
  <c r="L11" i="28" s="1"/>
  <c r="L38" i="29"/>
  <c r="M11" i="28" s="1"/>
  <c r="M38" i="29"/>
  <c r="N11" i="28" s="1"/>
  <c r="N38" i="29"/>
  <c r="O11" i="28" s="1"/>
  <c r="D6" i="15"/>
  <c r="E6"/>
  <c r="G6"/>
  <c r="J6"/>
  <c r="L6"/>
  <c r="N6"/>
  <c r="O6"/>
  <c r="E7"/>
  <c r="F7"/>
  <c r="G7"/>
  <c r="H7"/>
  <c r="I7"/>
  <c r="J7"/>
  <c r="K7"/>
  <c r="L7"/>
  <c r="M7"/>
  <c r="N7"/>
  <c r="O7"/>
  <c r="C8"/>
  <c r="D8"/>
  <c r="E8"/>
  <c r="F8"/>
  <c r="G8"/>
  <c r="H8"/>
  <c r="I8"/>
  <c r="J8"/>
  <c r="K8"/>
  <c r="L8"/>
  <c r="M8"/>
  <c r="N8"/>
  <c r="O8"/>
  <c r="C9"/>
  <c r="D9"/>
  <c r="E9"/>
  <c r="F9"/>
  <c r="G9"/>
  <c r="H9"/>
  <c r="I9"/>
  <c r="J9"/>
  <c r="K9"/>
  <c r="L9"/>
  <c r="M9"/>
  <c r="N9"/>
  <c r="O9"/>
  <c r="C10"/>
  <c r="D10"/>
  <c r="E10"/>
  <c r="F10"/>
  <c r="G10"/>
  <c r="H10"/>
  <c r="I10"/>
  <c r="J10"/>
  <c r="K10"/>
  <c r="L10"/>
  <c r="M10"/>
  <c r="N10"/>
  <c r="O10"/>
  <c r="C11"/>
  <c r="E11"/>
  <c r="F11"/>
  <c r="G11"/>
  <c r="H11"/>
  <c r="I11"/>
  <c r="J11"/>
  <c r="K11"/>
  <c r="L11"/>
  <c r="M11"/>
  <c r="N11"/>
  <c r="O11"/>
  <c r="C12"/>
  <c r="E12"/>
  <c r="F12"/>
  <c r="G12"/>
  <c r="H12"/>
  <c r="I12"/>
  <c r="J12"/>
  <c r="K12"/>
  <c r="L12"/>
  <c r="M12"/>
  <c r="N12"/>
  <c r="O12"/>
  <c r="C13"/>
  <c r="D13"/>
  <c r="E13"/>
  <c r="F13"/>
  <c r="G13"/>
  <c r="H13"/>
  <c r="I13"/>
  <c r="J13"/>
  <c r="K13"/>
  <c r="L13"/>
  <c r="M13"/>
  <c r="N13"/>
  <c r="O13"/>
  <c r="C14"/>
  <c r="D14"/>
  <c r="E14"/>
  <c r="F14"/>
  <c r="G14"/>
  <c r="H14"/>
  <c r="I14"/>
  <c r="J14"/>
  <c r="K14"/>
  <c r="L14"/>
  <c r="M14"/>
  <c r="N14"/>
  <c r="O14"/>
  <c r="O15"/>
  <c r="O16"/>
  <c r="B38" i="39"/>
  <c r="N37"/>
  <c r="O42" i="28" s="1"/>
  <c r="M37" i="39"/>
  <c r="N42" i="28" s="1"/>
  <c r="L37" i="39"/>
  <c r="M42" i="28" s="1"/>
  <c r="K37" i="39"/>
  <c r="L42" i="28" s="1"/>
  <c r="J37" i="39"/>
  <c r="K42" i="28" s="1"/>
  <c r="I37" i="39"/>
  <c r="J42" i="28" s="1"/>
  <c r="H37" i="39"/>
  <c r="I42" i="28" s="1"/>
  <c r="G37" i="39"/>
  <c r="H42" i="28" s="1"/>
  <c r="F37" i="39"/>
  <c r="G42" i="28" s="1"/>
  <c r="E37" i="39"/>
  <c r="F42" i="28" s="1"/>
  <c r="D37" i="39"/>
  <c r="E42" i="28" s="1"/>
  <c r="C37" i="39"/>
  <c r="D42" i="28" s="1"/>
  <c r="B37" i="39"/>
  <c r="C42" i="28" s="1"/>
  <c r="N36" i="39"/>
  <c r="O43" i="28" s="1"/>
  <c r="M36" i="39"/>
  <c r="N43" i="28" s="1"/>
  <c r="L36" i="39"/>
  <c r="M43" i="28" s="1"/>
  <c r="K36" i="39"/>
  <c r="L43" i="28" s="1"/>
  <c r="J36" i="39"/>
  <c r="K43" i="28" s="1"/>
  <c r="I36" i="39"/>
  <c r="J43" i="28" s="1"/>
  <c r="H36" i="39"/>
  <c r="I43" i="28" s="1"/>
  <c r="G36" i="39"/>
  <c r="H43" i="28" s="1"/>
  <c r="F36" i="39"/>
  <c r="G43" i="28" s="1"/>
  <c r="E36" i="39"/>
  <c r="F43" i="28" s="1"/>
  <c r="D36" i="39"/>
  <c r="E43" i="28" s="1"/>
  <c r="C36" i="39"/>
  <c r="D43" i="28" s="1"/>
  <c r="B36" i="39"/>
  <c r="C43" i="28" s="1"/>
  <c r="N35" i="39"/>
  <c r="M35"/>
  <c r="L35"/>
  <c r="K35"/>
  <c r="J35"/>
  <c r="I35"/>
  <c r="H35"/>
  <c r="G35"/>
  <c r="F35"/>
  <c r="E35"/>
  <c r="D35"/>
  <c r="C35"/>
  <c r="B35"/>
  <c r="B38" i="38"/>
  <c r="N37"/>
  <c r="O39" i="28" s="1"/>
  <c r="M37" i="38"/>
  <c r="N39" i="28" s="1"/>
  <c r="L37" i="38"/>
  <c r="M39" i="28" s="1"/>
  <c r="K37" i="38"/>
  <c r="L39" i="28" s="1"/>
  <c r="J37" i="38"/>
  <c r="K39" i="28" s="1"/>
  <c r="I37" i="38"/>
  <c r="J39" i="28" s="1"/>
  <c r="H37" i="38"/>
  <c r="I39" i="28" s="1"/>
  <c r="G37" i="38"/>
  <c r="H39" i="28" s="1"/>
  <c r="F37" i="38"/>
  <c r="G39" i="28" s="1"/>
  <c r="E37" i="38"/>
  <c r="F39" i="28" s="1"/>
  <c r="D37" i="38"/>
  <c r="E39" i="28" s="1"/>
  <c r="C37" i="38"/>
  <c r="D39" i="28" s="1"/>
  <c r="B37" i="38"/>
  <c r="C39" i="28" s="1"/>
  <c r="N36" i="38"/>
  <c r="O40" i="28" s="1"/>
  <c r="M36" i="38"/>
  <c r="N40" i="28" s="1"/>
  <c r="L36" i="38"/>
  <c r="M40" i="28" s="1"/>
  <c r="K36" i="38"/>
  <c r="L40" i="28" s="1"/>
  <c r="J36" i="38"/>
  <c r="K40" i="28" s="1"/>
  <c r="I36" i="38"/>
  <c r="J40" i="28" s="1"/>
  <c r="H36" i="38"/>
  <c r="I40" i="28" s="1"/>
  <c r="G36" i="38"/>
  <c r="H40" i="28" s="1"/>
  <c r="F36" i="38"/>
  <c r="G40" i="28" s="1"/>
  <c r="E36" i="38"/>
  <c r="F40" i="28" s="1"/>
  <c r="D36" i="38"/>
  <c r="E40" i="28" s="1"/>
  <c r="C36" i="38"/>
  <c r="D40" i="28" s="1"/>
  <c r="B36" i="38"/>
  <c r="C40" i="28" s="1"/>
  <c r="N35" i="38"/>
  <c r="M35"/>
  <c r="L35"/>
  <c r="K35"/>
  <c r="J35"/>
  <c r="I35"/>
  <c r="H35"/>
  <c r="G35"/>
  <c r="F35"/>
  <c r="E35"/>
  <c r="D35"/>
  <c r="C35"/>
  <c r="B35"/>
  <c r="B38" i="37"/>
  <c r="C35" i="28" s="1"/>
  <c r="N37" i="37"/>
  <c r="O36" i="28" s="1"/>
  <c r="M37" i="37"/>
  <c r="N36" i="28" s="1"/>
  <c r="L37" i="37"/>
  <c r="M36" i="28" s="1"/>
  <c r="K37" i="37"/>
  <c r="L36" i="28" s="1"/>
  <c r="J37" i="37"/>
  <c r="K36" i="28" s="1"/>
  <c r="I37" i="37"/>
  <c r="J36" i="28" s="1"/>
  <c r="H37" i="37"/>
  <c r="I36" i="28" s="1"/>
  <c r="G37" i="37"/>
  <c r="H36" i="28" s="1"/>
  <c r="F37" i="37"/>
  <c r="G36" i="28" s="1"/>
  <c r="E37" i="37"/>
  <c r="F36" i="28" s="1"/>
  <c r="D37" i="37"/>
  <c r="E36" i="28" s="1"/>
  <c r="C37" i="37"/>
  <c r="D36" i="28" s="1"/>
  <c r="B37" i="37"/>
  <c r="C36" i="28" s="1"/>
  <c r="N36" i="37"/>
  <c r="O37" i="28" s="1"/>
  <c r="M36" i="37"/>
  <c r="N37" i="28" s="1"/>
  <c r="L36" i="37"/>
  <c r="M37" i="28" s="1"/>
  <c r="K36" i="37"/>
  <c r="L37" i="28" s="1"/>
  <c r="J36" i="37"/>
  <c r="K37" i="28" s="1"/>
  <c r="I36" i="37"/>
  <c r="J37" i="28" s="1"/>
  <c r="H36" i="37"/>
  <c r="I37" i="28" s="1"/>
  <c r="G36" i="37"/>
  <c r="H37" i="28" s="1"/>
  <c r="F36" i="37"/>
  <c r="G37" i="28" s="1"/>
  <c r="E36" i="37"/>
  <c r="F37" i="28" s="1"/>
  <c r="D36" i="37"/>
  <c r="E37" i="28" s="1"/>
  <c r="C36" i="37"/>
  <c r="D37" i="28" s="1"/>
  <c r="B36" i="37"/>
  <c r="C37" i="28" s="1"/>
  <c r="N35" i="37"/>
  <c r="M35"/>
  <c r="L35"/>
  <c r="K35"/>
  <c r="J35"/>
  <c r="I35"/>
  <c r="H35"/>
  <c r="G35"/>
  <c r="F35"/>
  <c r="E35"/>
  <c r="D35"/>
  <c r="C35"/>
  <c r="B35"/>
  <c r="B38" i="36"/>
  <c r="C32" i="28" s="1"/>
  <c r="N37" i="36"/>
  <c r="O33" i="28" s="1"/>
  <c r="M37" i="36"/>
  <c r="N33" i="28" s="1"/>
  <c r="L37" i="36"/>
  <c r="M33" i="28" s="1"/>
  <c r="K37" i="36"/>
  <c r="L33" i="28" s="1"/>
  <c r="J37" i="36"/>
  <c r="K33" i="28" s="1"/>
  <c r="I37" i="36"/>
  <c r="J33" i="28" s="1"/>
  <c r="H37" i="36"/>
  <c r="I33" i="28" s="1"/>
  <c r="G37" i="36"/>
  <c r="H33" i="28" s="1"/>
  <c r="F37" i="36"/>
  <c r="G33" i="28" s="1"/>
  <c r="E37" i="36"/>
  <c r="F33" i="28" s="1"/>
  <c r="D37" i="36"/>
  <c r="E33" i="28" s="1"/>
  <c r="C37" i="36"/>
  <c r="D33" i="28" s="1"/>
  <c r="B37" i="36"/>
  <c r="C33" i="28" s="1"/>
  <c r="N36" i="36"/>
  <c r="O34" i="28" s="1"/>
  <c r="M36" i="36"/>
  <c r="N34" i="28" s="1"/>
  <c r="L36" i="36"/>
  <c r="M34" i="28" s="1"/>
  <c r="K36" i="36"/>
  <c r="L34" i="28" s="1"/>
  <c r="J36" i="36"/>
  <c r="K34" i="28" s="1"/>
  <c r="I36" i="36"/>
  <c r="J34" i="28" s="1"/>
  <c r="H36" i="36"/>
  <c r="I34" i="28" s="1"/>
  <c r="G36" i="36"/>
  <c r="H34" i="28" s="1"/>
  <c r="F36" i="36"/>
  <c r="G34" i="28" s="1"/>
  <c r="E36" i="36"/>
  <c r="F34" i="28" s="1"/>
  <c r="D36" i="36"/>
  <c r="E34" i="28" s="1"/>
  <c r="C36" i="36"/>
  <c r="D34" i="28" s="1"/>
  <c r="B36" i="36"/>
  <c r="C34" i="28" s="1"/>
  <c r="N35" i="36"/>
  <c r="M35"/>
  <c r="L35"/>
  <c r="K35"/>
  <c r="J35"/>
  <c r="I35"/>
  <c r="H35"/>
  <c r="G35"/>
  <c r="F35"/>
  <c r="E35"/>
  <c r="D35"/>
  <c r="C35"/>
  <c r="B35"/>
  <c r="I6" i="15" l="1"/>
  <c r="K41" i="28"/>
  <c r="J16" i="15"/>
  <c r="D41" i="28"/>
  <c r="C16" i="15"/>
  <c r="H41" i="28"/>
  <c r="G16" i="15"/>
  <c r="O41" i="28"/>
  <c r="N16" i="15"/>
  <c r="N41" i="28"/>
  <c r="M16" i="15"/>
  <c r="M41" i="28"/>
  <c r="L16" i="15"/>
  <c r="L41" i="28"/>
  <c r="K16" i="15"/>
  <c r="G41" i="28"/>
  <c r="F16" i="15"/>
  <c r="F41" i="28"/>
  <c r="E16" i="15"/>
  <c r="E41" i="28"/>
  <c r="D16" i="15"/>
  <c r="I41" i="28"/>
  <c r="H16" i="15"/>
  <c r="J41" i="28"/>
  <c r="I16" i="15"/>
  <c r="C41" i="28"/>
  <c r="B16" i="15"/>
  <c r="J38" i="28"/>
  <c r="I15" i="15"/>
  <c r="C38" i="28"/>
  <c r="B15" i="15"/>
  <c r="O38" i="28"/>
  <c r="N15" i="15"/>
  <c r="H38" i="28"/>
  <c r="G15" i="15"/>
  <c r="G38" i="28"/>
  <c r="F15" i="15"/>
  <c r="F38" i="28"/>
  <c r="E15" i="15"/>
  <c r="N38" i="28"/>
  <c r="M15" i="15"/>
  <c r="M38" i="28"/>
  <c r="L15" i="15"/>
  <c r="L38" i="28"/>
  <c r="K15" i="15"/>
  <c r="K38" i="28"/>
  <c r="J15" i="15"/>
  <c r="E38" i="28"/>
  <c r="D15" i="15"/>
  <c r="D38" i="28"/>
  <c r="C15" i="15"/>
  <c r="I38" i="28"/>
  <c r="H15" i="15"/>
  <c r="D12"/>
  <c r="D11"/>
  <c r="C7"/>
  <c r="C6"/>
  <c r="M6"/>
  <c r="K6"/>
  <c r="F6"/>
  <c r="B14"/>
  <c r="B13"/>
  <c r="E14" i="28"/>
  <c r="I11"/>
  <c r="B38" i="35"/>
  <c r="N37"/>
  <c r="O30" i="28" s="1"/>
  <c r="M37" i="35"/>
  <c r="N30" i="28" s="1"/>
  <c r="L37" i="35"/>
  <c r="M30" i="28" s="1"/>
  <c r="K37" i="35"/>
  <c r="L30" i="28" s="1"/>
  <c r="J37" i="35"/>
  <c r="K30" i="28" s="1"/>
  <c r="I37" i="35"/>
  <c r="J30" i="28" s="1"/>
  <c r="H37" i="35"/>
  <c r="I30" i="28" s="1"/>
  <c r="G37" i="35"/>
  <c r="H30" i="28" s="1"/>
  <c r="F37" i="35"/>
  <c r="G30" i="28" s="1"/>
  <c r="E37" i="35"/>
  <c r="F30" i="28" s="1"/>
  <c r="D37" i="35"/>
  <c r="E30" i="28" s="1"/>
  <c r="C30"/>
  <c r="N36" i="35"/>
  <c r="O31" i="28" s="1"/>
  <c r="M36" i="35"/>
  <c r="N31" i="28" s="1"/>
  <c r="L36" i="35"/>
  <c r="M31" i="28" s="1"/>
  <c r="K36" i="35"/>
  <c r="L31" i="28" s="1"/>
  <c r="J36" i="35"/>
  <c r="K31" i="28" s="1"/>
  <c r="I36" i="35"/>
  <c r="J31" i="28" s="1"/>
  <c r="H36" i="35"/>
  <c r="I31" i="28" s="1"/>
  <c r="G36" i="35"/>
  <c r="H31" i="28" s="1"/>
  <c r="F36" i="35"/>
  <c r="G31" i="28" s="1"/>
  <c r="E36" i="35"/>
  <c r="F31" i="28" s="1"/>
  <c r="D36" i="35"/>
  <c r="E31" i="28" s="1"/>
  <c r="C31"/>
  <c r="N35" i="35"/>
  <c r="M35"/>
  <c r="L35"/>
  <c r="K35"/>
  <c r="J35"/>
  <c r="I35"/>
  <c r="H35"/>
  <c r="G35"/>
  <c r="F35"/>
  <c r="E35"/>
  <c r="D35"/>
  <c r="C35" i="34"/>
  <c r="D35"/>
  <c r="E35"/>
  <c r="F35"/>
  <c r="G35"/>
  <c r="H35"/>
  <c r="I35"/>
  <c r="J35"/>
  <c r="K35"/>
  <c r="L35"/>
  <c r="M35"/>
  <c r="N35"/>
  <c r="B35"/>
  <c r="C29" i="28" l="1"/>
  <c r="B12" i="15"/>
  <c r="C37" i="35"/>
  <c r="D30" i="28" s="1"/>
  <c r="C36" i="35"/>
  <c r="D31" i="28" s="1"/>
  <c r="C35" i="35"/>
  <c r="B38" i="34"/>
  <c r="N37"/>
  <c r="O27" i="28" s="1"/>
  <c r="M37" i="34"/>
  <c r="N27" i="28" s="1"/>
  <c r="L37" i="34"/>
  <c r="M27" i="28" s="1"/>
  <c r="K37" i="34"/>
  <c r="L27" i="28" s="1"/>
  <c r="J37" i="34"/>
  <c r="K27" i="28" s="1"/>
  <c r="I37" i="34"/>
  <c r="J27" i="28" s="1"/>
  <c r="H37" i="34"/>
  <c r="I27" i="28" s="1"/>
  <c r="G37" i="34"/>
  <c r="H27" i="28" s="1"/>
  <c r="F37" i="34"/>
  <c r="G27" i="28" s="1"/>
  <c r="E37" i="34"/>
  <c r="F27" i="28" s="1"/>
  <c r="D37" i="34"/>
  <c r="E27" i="28" s="1"/>
  <c r="C37" i="34"/>
  <c r="D27" i="28" s="1"/>
  <c r="B37" i="34"/>
  <c r="C27" i="28" s="1"/>
  <c r="N36" i="34"/>
  <c r="O28" i="28" s="1"/>
  <c r="M36" i="34"/>
  <c r="N28" i="28" s="1"/>
  <c r="L36" i="34"/>
  <c r="M28" i="28" s="1"/>
  <c r="K36" i="34"/>
  <c r="L28" i="28" s="1"/>
  <c r="J36" i="34"/>
  <c r="K28" i="28" s="1"/>
  <c r="I36" i="34"/>
  <c r="J28" i="28" s="1"/>
  <c r="H36" i="34"/>
  <c r="I28" i="28" s="1"/>
  <c r="G36" i="34"/>
  <c r="H28" i="28" s="1"/>
  <c r="F36" i="34"/>
  <c r="G28" i="28" s="1"/>
  <c r="E36" i="34"/>
  <c r="F28" i="28" s="1"/>
  <c r="D36" i="34"/>
  <c r="E28" i="28" s="1"/>
  <c r="C36" i="34"/>
  <c r="D28" i="28" s="1"/>
  <c r="B36" i="34"/>
  <c r="C28" i="28" s="1"/>
  <c r="B38" i="33"/>
  <c r="N37"/>
  <c r="O24" i="28" s="1"/>
  <c r="M37" i="33"/>
  <c r="N24" i="28" s="1"/>
  <c r="L37" i="33"/>
  <c r="M24" i="28" s="1"/>
  <c r="K37" i="33"/>
  <c r="L24" i="28" s="1"/>
  <c r="J37" i="33"/>
  <c r="K24" i="28" s="1"/>
  <c r="I37" i="33"/>
  <c r="J24" i="28" s="1"/>
  <c r="H37" i="33"/>
  <c r="I24" i="28" s="1"/>
  <c r="G37" i="33"/>
  <c r="H24" i="28" s="1"/>
  <c r="F37" i="33"/>
  <c r="G24" i="28" s="1"/>
  <c r="E37" i="33"/>
  <c r="F24" i="28" s="1"/>
  <c r="D37" i="33"/>
  <c r="E24" i="28" s="1"/>
  <c r="C37" i="33"/>
  <c r="D24" i="28" s="1"/>
  <c r="B37" i="33"/>
  <c r="C24" i="28" s="1"/>
  <c r="N36" i="33"/>
  <c r="O25" i="28" s="1"/>
  <c r="M36" i="33"/>
  <c r="N25" i="28" s="1"/>
  <c r="L36" i="33"/>
  <c r="M25" i="28" s="1"/>
  <c r="K36" i="33"/>
  <c r="L25" i="28" s="1"/>
  <c r="J36" i="33"/>
  <c r="K25" i="28" s="1"/>
  <c r="I36" i="33"/>
  <c r="J25" i="28" s="1"/>
  <c r="H36" i="33"/>
  <c r="I25" i="28" s="1"/>
  <c r="G36" i="33"/>
  <c r="H25" i="28" s="1"/>
  <c r="F36" i="33"/>
  <c r="G25" i="28" s="1"/>
  <c r="E36" i="33"/>
  <c r="F25" i="28" s="1"/>
  <c r="D36" i="33"/>
  <c r="E25" i="28" s="1"/>
  <c r="C36" i="33"/>
  <c r="D25" i="28" s="1"/>
  <c r="B36" i="33"/>
  <c r="C25" i="28" s="1"/>
  <c r="B38" i="32"/>
  <c r="N37"/>
  <c r="O21" i="28" s="1"/>
  <c r="M37" i="32"/>
  <c r="N21" i="28" s="1"/>
  <c r="L37" i="32"/>
  <c r="M21" i="28" s="1"/>
  <c r="K37" i="32"/>
  <c r="L21" i="28" s="1"/>
  <c r="J37" i="32"/>
  <c r="K21" i="28" s="1"/>
  <c r="I37" i="32"/>
  <c r="J21" i="28" s="1"/>
  <c r="H37" i="32"/>
  <c r="I21" i="28" s="1"/>
  <c r="G37" i="32"/>
  <c r="H21" i="28" s="1"/>
  <c r="F37" i="32"/>
  <c r="G21" i="28" s="1"/>
  <c r="E37" i="32"/>
  <c r="F21" i="28" s="1"/>
  <c r="D37" i="32"/>
  <c r="E21" i="28" s="1"/>
  <c r="C37" i="32"/>
  <c r="D21" i="28" s="1"/>
  <c r="B37" i="32"/>
  <c r="C21" i="28" s="1"/>
  <c r="N36" i="32"/>
  <c r="O22" i="28" s="1"/>
  <c r="M36" i="32"/>
  <c r="N22" i="28" s="1"/>
  <c r="L36" i="32"/>
  <c r="M22" i="28" s="1"/>
  <c r="K36" i="32"/>
  <c r="L22" i="28" s="1"/>
  <c r="J36" i="32"/>
  <c r="K22" i="28" s="1"/>
  <c r="I36" i="32"/>
  <c r="J22" i="28" s="1"/>
  <c r="H36" i="32"/>
  <c r="I22" i="28" s="1"/>
  <c r="G36" i="32"/>
  <c r="H22" i="28" s="1"/>
  <c r="F36" i="32"/>
  <c r="G22" i="28" s="1"/>
  <c r="E36" i="32"/>
  <c r="F22" i="28" s="1"/>
  <c r="D36" i="32"/>
  <c r="E22" i="28" s="1"/>
  <c r="C36" i="32"/>
  <c r="D22" i="28" s="1"/>
  <c r="B36" i="32"/>
  <c r="C22" i="28" s="1"/>
  <c r="C26" l="1"/>
  <c r="B11" i="15"/>
  <c r="C23" i="28"/>
  <c r="B10" i="15"/>
  <c r="C20" i="28"/>
  <c r="B9" i="15"/>
  <c r="B38" i="31"/>
  <c r="N37"/>
  <c r="O18" i="28" s="1"/>
  <c r="M37" i="31"/>
  <c r="N18" i="28" s="1"/>
  <c r="L37" i="31"/>
  <c r="M18" i="28" s="1"/>
  <c r="K37" i="31"/>
  <c r="L18" i="28" s="1"/>
  <c r="J37" i="31"/>
  <c r="K18" i="28" s="1"/>
  <c r="I37" i="31"/>
  <c r="J18" i="28" s="1"/>
  <c r="H37" i="31"/>
  <c r="I18" i="28" s="1"/>
  <c r="G37" i="31"/>
  <c r="H18" i="28" s="1"/>
  <c r="F37" i="31"/>
  <c r="G18" i="28" s="1"/>
  <c r="E37" i="31"/>
  <c r="F18" i="28" s="1"/>
  <c r="D37" i="31"/>
  <c r="E18" i="28" s="1"/>
  <c r="C37" i="31"/>
  <c r="D18" i="28" s="1"/>
  <c r="B37" i="31"/>
  <c r="C18" i="28" s="1"/>
  <c r="N36" i="31"/>
  <c r="O19" i="28" s="1"/>
  <c r="M36" i="31"/>
  <c r="N19" i="28" s="1"/>
  <c r="L36" i="31"/>
  <c r="M19" i="28" s="1"/>
  <c r="K36" i="31"/>
  <c r="L19" i="28" s="1"/>
  <c r="J36" i="31"/>
  <c r="K19" i="28" s="1"/>
  <c r="I36" i="31"/>
  <c r="J19" i="28" s="1"/>
  <c r="H36" i="31"/>
  <c r="I19" i="28" s="1"/>
  <c r="G36" i="31"/>
  <c r="H19" i="28" s="1"/>
  <c r="F36" i="31"/>
  <c r="G19" i="28" s="1"/>
  <c r="E36" i="31"/>
  <c r="F19" i="28" s="1"/>
  <c r="D36" i="31"/>
  <c r="E19" i="28" s="1"/>
  <c r="C36" i="31"/>
  <c r="D19" i="28" s="1"/>
  <c r="B36" i="31"/>
  <c r="C19" i="28" s="1"/>
  <c r="B38" i="30"/>
  <c r="N37"/>
  <c r="O15" i="28" s="1"/>
  <c r="M37" i="30"/>
  <c r="N15" i="28" s="1"/>
  <c r="L37" i="30"/>
  <c r="M15" i="28" s="1"/>
  <c r="K37" i="30"/>
  <c r="L15" i="28" s="1"/>
  <c r="J37" i="30"/>
  <c r="K15" i="28" s="1"/>
  <c r="I37" i="30"/>
  <c r="J15" i="28" s="1"/>
  <c r="H37" i="30"/>
  <c r="I15" i="28" s="1"/>
  <c r="G37" i="30"/>
  <c r="H15" i="28" s="1"/>
  <c r="F37" i="30"/>
  <c r="G15" i="28" s="1"/>
  <c r="E37" i="30"/>
  <c r="F15" i="28" s="1"/>
  <c r="D37" i="30"/>
  <c r="E15" i="28" s="1"/>
  <c r="C37" i="30"/>
  <c r="D15" i="28" s="1"/>
  <c r="B37" i="30"/>
  <c r="C15" i="28" s="1"/>
  <c r="N36" i="30"/>
  <c r="O16" i="28" s="1"/>
  <c r="M36" i="30"/>
  <c r="N16" i="28" s="1"/>
  <c r="L36" i="30"/>
  <c r="M16" i="28" s="1"/>
  <c r="K36" i="30"/>
  <c r="L16" i="28" s="1"/>
  <c r="J36" i="30"/>
  <c r="K16" i="28" s="1"/>
  <c r="I36" i="30"/>
  <c r="J16" i="28" s="1"/>
  <c r="H36" i="30"/>
  <c r="I16" i="28" s="1"/>
  <c r="G36" i="30"/>
  <c r="H16" i="28" s="1"/>
  <c r="F36" i="30"/>
  <c r="G16" i="28" s="1"/>
  <c r="E36" i="30"/>
  <c r="F16" i="28" s="1"/>
  <c r="D36" i="30"/>
  <c r="E16" i="28" s="1"/>
  <c r="C36" i="30"/>
  <c r="D16" i="28" s="1"/>
  <c r="B36" i="30"/>
  <c r="C16" i="28" s="1"/>
  <c r="C17" l="1"/>
  <c r="B8" i="15"/>
  <c r="C14" i="28"/>
  <c r="B7" i="15"/>
  <c r="N35" i="1"/>
  <c r="B38" i="29"/>
  <c r="N37"/>
  <c r="O12" i="28" s="1"/>
  <c r="M37" i="29"/>
  <c r="N12" i="28" s="1"/>
  <c r="L37" i="29"/>
  <c r="M12" i="28" s="1"/>
  <c r="K37" i="29"/>
  <c r="L12" i="28" s="1"/>
  <c r="J37" i="29"/>
  <c r="K12" i="28" s="1"/>
  <c r="I37" i="29"/>
  <c r="J12" i="28" s="1"/>
  <c r="H37" i="29"/>
  <c r="I12" i="28" s="1"/>
  <c r="G37" i="29"/>
  <c r="H12" i="28" s="1"/>
  <c r="F37" i="29"/>
  <c r="G12" i="28" s="1"/>
  <c r="E37" i="29"/>
  <c r="F12" i="28" s="1"/>
  <c r="D37" i="29"/>
  <c r="E12" i="28" s="1"/>
  <c r="C37" i="29"/>
  <c r="D12" i="28" s="1"/>
  <c r="B37" i="29"/>
  <c r="C12" i="28" s="1"/>
  <c r="N36" i="29"/>
  <c r="O13" i="28" s="1"/>
  <c r="M36" i="29"/>
  <c r="N13" i="28" s="1"/>
  <c r="L36" i="29"/>
  <c r="M13" i="28" s="1"/>
  <c r="K36" i="29"/>
  <c r="L13" i="28" s="1"/>
  <c r="J36" i="29"/>
  <c r="K13" i="28" s="1"/>
  <c r="I36" i="29"/>
  <c r="J13" i="28" s="1"/>
  <c r="H36" i="29"/>
  <c r="I13" i="28" s="1"/>
  <c r="G36" i="29"/>
  <c r="H13" i="28" s="1"/>
  <c r="F36" i="29"/>
  <c r="G13" i="28" s="1"/>
  <c r="E36" i="29"/>
  <c r="F13" i="28" s="1"/>
  <c r="D36" i="29"/>
  <c r="E13" i="28" s="1"/>
  <c r="C36" i="29"/>
  <c r="D13" i="28" s="1"/>
  <c r="B36" i="29"/>
  <c r="C13" i="28" s="1"/>
  <c r="E26" i="15"/>
  <c r="C26"/>
  <c r="P10" i="28"/>
  <c r="P9"/>
  <c r="P8"/>
  <c r="P7"/>
  <c r="P6"/>
  <c r="P5"/>
  <c r="O5" i="15"/>
  <c r="B38" i="1"/>
  <c r="C8" i="28" s="1"/>
  <c r="C37" i="1"/>
  <c r="D9" i="28" s="1"/>
  <c r="D6" s="1"/>
  <c r="C18" i="15" s="1"/>
  <c r="D37" i="1"/>
  <c r="E9" i="28" s="1"/>
  <c r="E6" s="1"/>
  <c r="D18" i="15" s="1"/>
  <c r="E37" i="1"/>
  <c r="F9" i="28" s="1"/>
  <c r="F6" s="1"/>
  <c r="E18" i="15" s="1"/>
  <c r="F37" i="1"/>
  <c r="G9" i="28" s="1"/>
  <c r="G6" s="1"/>
  <c r="F18" i="15" s="1"/>
  <c r="G37" i="1"/>
  <c r="H9" i="28" s="1"/>
  <c r="H6" s="1"/>
  <c r="G18" i="15" s="1"/>
  <c r="H37" i="1"/>
  <c r="I9" i="28" s="1"/>
  <c r="I6" s="1"/>
  <c r="H18" i="15" s="1"/>
  <c r="J37" i="1"/>
  <c r="K9" i="28" s="1"/>
  <c r="K6" s="1"/>
  <c r="J18" i="15" s="1"/>
  <c r="K37" i="1"/>
  <c r="L9" i="28" s="1"/>
  <c r="L6" s="1"/>
  <c r="K18" i="15" s="1"/>
  <c r="L37" i="1"/>
  <c r="M9" i="28" s="1"/>
  <c r="M6" s="1"/>
  <c r="L18" i="15" s="1"/>
  <c r="M37" i="1"/>
  <c r="N9" i="28" s="1"/>
  <c r="N6" s="1"/>
  <c r="M18" i="15" s="1"/>
  <c r="N37" i="1"/>
  <c r="O9" i="28" s="1"/>
  <c r="O6" s="1"/>
  <c r="N18" i="15" s="1"/>
  <c r="C36" i="1"/>
  <c r="D10" i="28" s="1"/>
  <c r="D7" s="1"/>
  <c r="C17" i="15" s="1"/>
  <c r="D36" i="1"/>
  <c r="E10" i="28" s="1"/>
  <c r="E7" s="1"/>
  <c r="D17" i="15" s="1"/>
  <c r="E36" i="1"/>
  <c r="F10" i="28" s="1"/>
  <c r="F7" s="1"/>
  <c r="E17" i="15" s="1"/>
  <c r="F36" i="1"/>
  <c r="G10" i="28" s="1"/>
  <c r="G7" s="1"/>
  <c r="F17" i="15" s="1"/>
  <c r="G36" i="1"/>
  <c r="H10" i="28" s="1"/>
  <c r="H7" s="1"/>
  <c r="G17" i="15" s="1"/>
  <c r="H36" i="1"/>
  <c r="I10" i="28" s="1"/>
  <c r="I7" s="1"/>
  <c r="H17" i="15" s="1"/>
  <c r="I36" i="1"/>
  <c r="J10" i="28" s="1"/>
  <c r="J7" s="1"/>
  <c r="I17" i="15" s="1"/>
  <c r="J36" i="1"/>
  <c r="K10" i="28" s="1"/>
  <c r="K7" s="1"/>
  <c r="J17" i="15" s="1"/>
  <c r="K36" i="1"/>
  <c r="L10" i="28" s="1"/>
  <c r="L7" s="1"/>
  <c r="K17" i="15" s="1"/>
  <c r="L36" i="1"/>
  <c r="M10" i="28" s="1"/>
  <c r="M7" s="1"/>
  <c r="L17" i="15" s="1"/>
  <c r="M36" i="1"/>
  <c r="N10" i="28" s="1"/>
  <c r="N7" s="1"/>
  <c r="M17" i="15" s="1"/>
  <c r="N36" i="1"/>
  <c r="O10" i="28" s="1"/>
  <c r="O7" s="1"/>
  <c r="N17" i="15" s="1"/>
  <c r="B37" i="1"/>
  <c r="C9" i="28" s="1"/>
  <c r="C6" s="1"/>
  <c r="B18" i="15" s="1"/>
  <c r="B36" i="1"/>
  <c r="C10" i="28" s="1"/>
  <c r="C7" s="1"/>
  <c r="B17" i="15" s="1"/>
  <c r="I5"/>
  <c r="I37" i="1"/>
  <c r="J9" i="28" s="1"/>
  <c r="J6" s="1"/>
  <c r="I18" i="15" s="1"/>
  <c r="D25"/>
  <c r="F25"/>
  <c r="H25"/>
  <c r="B25"/>
  <c r="M25"/>
  <c r="K25"/>
  <c r="I25"/>
  <c r="C25"/>
  <c r="E25"/>
  <c r="G25"/>
  <c r="J25"/>
  <c r="L25"/>
  <c r="N25"/>
  <c r="O8" i="28"/>
  <c r="O5" s="1"/>
  <c r="N5" i="15"/>
  <c r="L8" i="28"/>
  <c r="L5" s="1"/>
  <c r="K5" i="15"/>
  <c r="K8" i="28"/>
  <c r="K5" s="1"/>
  <c r="J5" i="15"/>
  <c r="I8" i="28"/>
  <c r="I5" s="1"/>
  <c r="H5" i="15"/>
  <c r="H8" i="28"/>
  <c r="H5" s="1"/>
  <c r="G5" i="15"/>
  <c r="E8" i="28"/>
  <c r="E5" s="1"/>
  <c r="D5" i="15"/>
  <c r="J8" i="28"/>
  <c r="J5" s="1"/>
  <c r="N8"/>
  <c r="N5" s="1"/>
  <c r="M5" i="15"/>
  <c r="M8" i="28"/>
  <c r="M5" s="1"/>
  <c r="L5" i="15"/>
  <c r="G8" i="28"/>
  <c r="G5" s="1"/>
  <c r="F5" i="15"/>
  <c r="F8" i="28"/>
  <c r="F5" s="1"/>
  <c r="E5" i="15"/>
  <c r="D8" i="28"/>
  <c r="D5" s="1"/>
  <c r="C5" i="15"/>
  <c r="B5"/>
  <c r="M26"/>
  <c r="K26"/>
  <c r="H26"/>
  <c r="F26"/>
  <c r="B26"/>
  <c r="J26"/>
  <c r="N26"/>
  <c r="L26"/>
  <c r="G26"/>
  <c r="D26"/>
  <c r="D24"/>
  <c r="J24"/>
  <c r="E24"/>
  <c r="C24"/>
  <c r="J28"/>
  <c r="N24"/>
  <c r="D28"/>
  <c r="M24"/>
  <c r="H24"/>
  <c r="G24"/>
  <c r="L28"/>
  <c r="L24"/>
  <c r="K24"/>
  <c r="K28"/>
  <c r="F24"/>
  <c r="F28"/>
  <c r="C11" i="28" l="1"/>
  <c r="C5" s="1"/>
  <c r="B6" i="15"/>
  <c r="B24"/>
  <c r="I28"/>
  <c r="I24"/>
  <c r="G28"/>
  <c r="H28"/>
  <c r="M28"/>
  <c r="N28"/>
  <c r="C28"/>
  <c r="E28"/>
  <c r="B28"/>
</calcChain>
</file>

<file path=xl/sharedStrings.xml><?xml version="1.0" encoding="utf-8"?>
<sst xmlns="http://schemas.openxmlformats.org/spreadsheetml/2006/main" count="798" uniqueCount="87">
  <si>
    <t>대장균군수
(개/㎖)</t>
    <phoneticPr fontId="2" type="noConversion"/>
  </si>
  <si>
    <t>유입수질(㎎/ℓ)</t>
    <phoneticPr fontId="2" type="noConversion"/>
  </si>
  <si>
    <t>최소</t>
    <phoneticPr fontId="2" type="noConversion"/>
  </si>
  <si>
    <t>최대</t>
    <phoneticPr fontId="2" type="noConversion"/>
  </si>
  <si>
    <t>평균</t>
    <phoneticPr fontId="2" type="noConversion"/>
  </si>
  <si>
    <t>방류수질(㎎/ℓ)</t>
    <phoneticPr fontId="2" type="noConversion"/>
  </si>
  <si>
    <t>BOD</t>
    <phoneticPr fontId="2" type="noConversion"/>
  </si>
  <si>
    <t>COD</t>
    <phoneticPr fontId="2" type="noConversion"/>
  </si>
  <si>
    <t>SS</t>
    <phoneticPr fontId="2" type="noConversion"/>
  </si>
  <si>
    <t>T-N</t>
    <phoneticPr fontId="2" type="noConversion"/>
  </si>
  <si>
    <t>T-P</t>
    <phoneticPr fontId="2" type="noConversion"/>
  </si>
  <si>
    <t>유입수량
(톤/일)</t>
    <phoneticPr fontId="2" type="noConversion"/>
  </si>
  <si>
    <t>월별</t>
    <phoneticPr fontId="2" type="noConversion"/>
  </si>
  <si>
    <t>방류수량
(톤/일)</t>
    <phoneticPr fontId="2" type="noConversion"/>
  </si>
  <si>
    <t>방류수질(㎎/ℓ)</t>
    <phoneticPr fontId="2" type="noConversion"/>
  </si>
  <si>
    <t>BOD</t>
    <phoneticPr fontId="2" type="noConversion"/>
  </si>
  <si>
    <t>COD</t>
    <phoneticPr fontId="2" type="noConversion"/>
  </si>
  <si>
    <t>SS</t>
    <phoneticPr fontId="2" type="noConversion"/>
  </si>
  <si>
    <t>T-N</t>
    <phoneticPr fontId="2" type="noConversion"/>
  </si>
  <si>
    <t>T-P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</si>
  <si>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</si>
  <si>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</si>
  <si>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</si>
  <si>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</si>
  <si>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</si>
  <si>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</si>
  <si>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</si>
  <si>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</si>
  <si>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</si>
  <si>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</si>
  <si>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</si>
  <si>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년최소</t>
    <phoneticPr fontId="2" type="noConversion"/>
  </si>
  <si>
    <t>년최대</t>
    <phoneticPr fontId="2" type="noConversion"/>
  </si>
  <si>
    <t>년평균</t>
    <phoneticPr fontId="2" type="noConversion"/>
  </si>
  <si>
    <t>일자별
1월</t>
    <phoneticPr fontId="2" type="noConversion"/>
  </si>
  <si>
    <t>합계</t>
    <phoneticPr fontId="2" type="noConversion"/>
  </si>
  <si>
    <t>&lt;30</t>
    <phoneticPr fontId="2" type="noConversion"/>
  </si>
  <si>
    <t>□ 공공하수처리시설 수질측정결과</t>
    <phoneticPr fontId="2" type="noConversion"/>
  </si>
  <si>
    <t>인제하수처리장</t>
    <phoneticPr fontId="2" type="noConversion"/>
  </si>
  <si>
    <t>구  분</t>
    <phoneticPr fontId="2" type="noConversion"/>
  </si>
  <si>
    <t>유입수질(㎎/ℓ, 개/mL)</t>
    <phoneticPr fontId="2" type="noConversion"/>
  </si>
  <si>
    <t>방류       수량
(톤/일)</t>
    <phoneticPr fontId="2" type="noConversion"/>
  </si>
  <si>
    <t>대장균    군수
(개/㎖)</t>
    <phoneticPr fontId="2" type="noConversion"/>
  </si>
  <si>
    <t>연간</t>
    <phoneticPr fontId="2" type="noConversion"/>
  </si>
  <si>
    <t>최고</t>
    <phoneticPr fontId="2" type="noConversion"/>
  </si>
  <si>
    <t>최저</t>
    <phoneticPr fontId="2" type="noConversion"/>
  </si>
  <si>
    <t>1월</t>
    <phoneticPr fontId="2" type="noConversion"/>
  </si>
  <si>
    <t>인제 공공 하수 처리장 자체 수질분석 결과 (1월분)</t>
    <phoneticPr fontId="2" type="noConversion"/>
  </si>
  <si>
    <t>인제 공공 하수 처리장 자체 수질분석 결과 (2월분)</t>
    <phoneticPr fontId="2" type="noConversion"/>
  </si>
  <si>
    <t>인제 공공 하수 처리장 자체 수질분석 결과 (3월분)</t>
    <phoneticPr fontId="2" type="noConversion"/>
  </si>
  <si>
    <t>인제 공공 하수 처리장 자체 수질분석 결과 (4월분)</t>
    <phoneticPr fontId="2" type="noConversion"/>
  </si>
  <si>
    <t>인제 공공 하수 처리장 자체 수질분석 결과 (5월분)</t>
    <phoneticPr fontId="2" type="noConversion"/>
  </si>
  <si>
    <t>일자별
5월</t>
    <phoneticPr fontId="2" type="noConversion"/>
  </si>
  <si>
    <t>일자별
4월</t>
    <phoneticPr fontId="2" type="noConversion"/>
  </si>
  <si>
    <t>일자별
2월</t>
    <phoneticPr fontId="2" type="noConversion"/>
  </si>
  <si>
    <t>일자별
3월</t>
    <phoneticPr fontId="2" type="noConversion"/>
  </si>
  <si>
    <t>인제 공공 하수 처리장 자체 수질분석 결과 (6월분)</t>
    <phoneticPr fontId="2" type="noConversion"/>
  </si>
  <si>
    <t>인제 공공 하수 처리장 자체 수질분석 결과 (7월분)</t>
    <phoneticPr fontId="2" type="noConversion"/>
  </si>
  <si>
    <t>인제 공공 하수 처리장 자체 수질분석 결과 (8월분)</t>
    <phoneticPr fontId="2" type="noConversion"/>
  </si>
  <si>
    <t>인제 공공 하수 처리장 자체 수질분석 결과 (9월분)</t>
    <phoneticPr fontId="2" type="noConversion"/>
  </si>
  <si>
    <t>인제 공공 하수 처리장 자체 수질분석 결과 (10월분)</t>
    <phoneticPr fontId="2" type="noConversion"/>
  </si>
  <si>
    <t>인제 공공 하수 처리장 자체 수질분석 결과 (11월분)</t>
    <phoneticPr fontId="2" type="noConversion"/>
  </si>
  <si>
    <t>인제 공공 하수 처리장 자체 수질분석 결과 (12월분)</t>
    <phoneticPr fontId="2" type="noConversion"/>
  </si>
  <si>
    <t>일자별
12월</t>
    <phoneticPr fontId="2" type="noConversion"/>
  </si>
  <si>
    <t>일자별
11월</t>
    <phoneticPr fontId="2" type="noConversion"/>
  </si>
  <si>
    <t>일자별
10월</t>
    <phoneticPr fontId="2" type="noConversion"/>
  </si>
  <si>
    <t>일자별
9월</t>
    <phoneticPr fontId="2" type="noConversion"/>
  </si>
  <si>
    <t>일자별
8월</t>
    <phoneticPr fontId="2" type="noConversion"/>
  </si>
  <si>
    <t>일자별
7월</t>
    <phoneticPr fontId="2" type="noConversion"/>
  </si>
  <si>
    <t>일자별
6월</t>
    <phoneticPr fontId="2" type="noConversion"/>
  </si>
  <si>
    <t>유입       수량
(㎥/일)</t>
    <phoneticPr fontId="2" type="noConversion"/>
  </si>
  <si>
    <t>2012년 인제하수종말처리장 수질분석 결과</t>
    <phoneticPr fontId="2" type="noConversion"/>
  </si>
  <si>
    <t>2012. 1월</t>
    <phoneticPr fontId="2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</si>
  <si>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</si>
  <si>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</si>
  <si>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</si>
  <si>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</si>
  <si>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</si>
  <si>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</si>
  <si>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</si>
  <si>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</si>
  <si>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</si>
  <si>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</si>
  <si>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</si>
  <si>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총계</t>
    <phoneticPr fontId="2" type="noConversion"/>
  </si>
  <si>
    <t>유입유량</t>
    <phoneticPr fontId="2" type="noConversion"/>
  </si>
  <si>
    <t>방류유량</t>
    <phoneticPr fontId="2" type="noConversion"/>
  </si>
</sst>
</file>

<file path=xl/styles.xml><?xml version="1.0" encoding="utf-8"?>
<styleSheet xmlns="http://schemas.openxmlformats.org/spreadsheetml/2006/main">
  <numFmts count="11">
    <numFmt numFmtId="41" formatCode="_-* #,##0_-;\-* #,##0_-;_-* &quot;-&quot;_-;_-@_-"/>
    <numFmt numFmtId="176" formatCode="#,##0_ "/>
    <numFmt numFmtId="177" formatCode="0.0_ "/>
    <numFmt numFmtId="178" formatCode="0.000_ "/>
    <numFmt numFmtId="179" formatCode="0.0_);[Red]\(0.0\)"/>
    <numFmt numFmtId="180" formatCode="#,##0.000_ "/>
    <numFmt numFmtId="181" formatCode="#,##0.0_ "/>
    <numFmt numFmtId="182" formatCode="0.000_);[Red]\(0.000\)"/>
    <numFmt numFmtId="183" formatCode="#,##0_);[Red]\(#,##0\)"/>
    <numFmt numFmtId="184" formatCode="0_);[Red]\(0\)"/>
    <numFmt numFmtId="185" formatCode="0_ 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b/>
      <sz val="9"/>
      <name val="돋움"/>
      <family val="3"/>
      <charset val="129"/>
    </font>
    <font>
      <sz val="9"/>
      <name val="돋움"/>
      <family val="3"/>
      <charset val="129"/>
    </font>
    <font>
      <sz val="24"/>
      <name val="돋움"/>
      <family val="3"/>
      <charset val="129"/>
    </font>
    <font>
      <sz val="10"/>
      <color indexed="9"/>
      <name val="돋움"/>
      <family val="3"/>
      <charset val="129"/>
    </font>
    <font>
      <b/>
      <sz val="14"/>
      <name val="돋움"/>
      <family val="3"/>
      <charset val="129"/>
    </font>
    <font>
      <b/>
      <sz val="16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181" fontId="8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3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182" fontId="3" fillId="0" borderId="1" xfId="2" applyNumberFormat="1" applyFont="1" applyBorder="1" applyAlignment="1">
      <alignment horizontal="center" vertical="center"/>
    </xf>
    <xf numFmtId="177" fontId="3" fillId="0" borderId="1" xfId="2" applyNumberFormat="1" applyFont="1" applyBorder="1" applyAlignment="1">
      <alignment horizontal="center" vertical="center"/>
    </xf>
    <xf numFmtId="178" fontId="3" fillId="0" borderId="1" xfId="2" applyNumberFormat="1" applyFont="1" applyBorder="1" applyAlignment="1">
      <alignment horizontal="center" vertical="center"/>
    </xf>
    <xf numFmtId="183" fontId="3" fillId="0" borderId="0" xfId="5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181" fontId="3" fillId="0" borderId="3" xfId="0" applyNumberFormat="1" applyFont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/>
    </xf>
    <xf numFmtId="41" fontId="3" fillId="0" borderId="1" xfId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77" fontId="12" fillId="0" borderId="10" xfId="0" applyNumberFormat="1" applyFont="1" applyBorder="1" applyAlignment="1">
      <alignment horizontal="center" vertical="center" wrapText="1"/>
    </xf>
    <xf numFmtId="178" fontId="1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4" fontId="3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5" fontId="3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3" fontId="3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41" fontId="9" fillId="0" borderId="1" xfId="1" applyFont="1" applyBorder="1">
      <alignment vertical="center"/>
    </xf>
    <xf numFmtId="176" fontId="12" fillId="0" borderId="1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6">
    <cellStyle name="쉼표 [0]" xfId="1" builtinId="6"/>
    <cellStyle name="표준" xfId="0" builtinId="0"/>
    <cellStyle name="표준 3" xfId="2"/>
    <cellStyle name="표준 5" xfId="3"/>
    <cellStyle name="표준 6" xfId="4"/>
    <cellStyle name="표준 7" xfId="5"/>
  </cellStyles>
  <dxfs count="2100"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O28"/>
  <sheetViews>
    <sheetView tabSelected="1" workbookViewId="0">
      <selection activeCell="O20" sqref="O20"/>
    </sheetView>
  </sheetViews>
  <sheetFormatPr defaultRowHeight="12"/>
  <cols>
    <col min="1" max="1" width="10.77734375" style="9" customWidth="1"/>
    <col min="2" max="2" width="9.77734375" style="9" customWidth="1"/>
    <col min="3" max="16384" width="8.88671875" style="1"/>
  </cols>
  <sheetData>
    <row r="1" spans="1:15" ht="45" customHeight="1">
      <c r="A1" s="94" t="s">
        <v>71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" customHeight="1"/>
    <row r="3" spans="1:15" ht="20.100000000000001" customHeight="1">
      <c r="A3" s="97" t="s">
        <v>12</v>
      </c>
      <c r="B3" s="96" t="s">
        <v>11</v>
      </c>
      <c r="C3" s="97" t="s">
        <v>1</v>
      </c>
      <c r="D3" s="97"/>
      <c r="E3" s="97"/>
      <c r="F3" s="97"/>
      <c r="G3" s="97"/>
      <c r="H3" s="97"/>
      <c r="I3" s="96" t="s">
        <v>13</v>
      </c>
      <c r="J3" s="95" t="s">
        <v>14</v>
      </c>
      <c r="K3" s="95"/>
      <c r="L3" s="95"/>
      <c r="M3" s="95"/>
      <c r="N3" s="95"/>
      <c r="O3" s="95"/>
    </row>
    <row r="4" spans="1:15" ht="24.95" customHeight="1">
      <c r="A4" s="97"/>
      <c r="B4" s="97"/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14" t="s">
        <v>0</v>
      </c>
      <c r="I4" s="96"/>
      <c r="J4" s="21" t="s">
        <v>15</v>
      </c>
      <c r="K4" s="19" t="s">
        <v>16</v>
      </c>
      <c r="L4" s="19" t="s">
        <v>17</v>
      </c>
      <c r="M4" s="19" t="s">
        <v>18</v>
      </c>
      <c r="N4" s="19" t="s">
        <v>19</v>
      </c>
      <c r="O4" s="20" t="s">
        <v>0</v>
      </c>
    </row>
    <row r="5" spans="1:15" ht="30" customHeight="1">
      <c r="A5" s="5" t="s">
        <v>72</v>
      </c>
      <c r="B5" s="6">
        <f>'2012. 1월'!B38</f>
        <v>2226.0645161290322</v>
      </c>
      <c r="C5" s="17">
        <f>'2012. 1월'!C38</f>
        <v>95.483870967741922</v>
      </c>
      <c r="D5" s="17">
        <f>'2012. 1월'!D38</f>
        <v>81.09032258064515</v>
      </c>
      <c r="E5" s="17">
        <f>'2012. 1월'!E38</f>
        <v>88.5</v>
      </c>
      <c r="F5" s="18">
        <f>'2012. 1월'!F38</f>
        <v>25.377806451612905</v>
      </c>
      <c r="G5" s="18">
        <f>'2012. 1월'!G38</f>
        <v>2.9945806451612906</v>
      </c>
      <c r="H5" s="6">
        <f>'2012. 1월'!H38</f>
        <v>28000</v>
      </c>
      <c r="I5" s="6">
        <f>'2012. 1월'!I38</f>
        <v>2124.1290322580644</v>
      </c>
      <c r="J5" s="17">
        <f>'2012. 1월'!J38</f>
        <v>0.69032258064516128</v>
      </c>
      <c r="K5" s="17">
        <f>'2012. 1월'!K38</f>
        <v>4.8580645161290317</v>
      </c>
      <c r="L5" s="17">
        <f>'2012. 1월'!L38</f>
        <v>3.0419354838709682</v>
      </c>
      <c r="M5" s="18">
        <f>'2012. 1월'!M38</f>
        <v>6.0009032258064519</v>
      </c>
      <c r="N5" s="18">
        <f>'2012. 1월'!N38</f>
        <v>0.12145161290322577</v>
      </c>
      <c r="O5" s="6" t="str">
        <f>'2012. 1월'!O38</f>
        <v>&lt;30</v>
      </c>
    </row>
    <row r="6" spans="1:15" ht="30" customHeight="1">
      <c r="A6" s="5" t="s">
        <v>20</v>
      </c>
      <c r="B6" s="6">
        <f>'2012. 2월'!B$38</f>
        <v>2329.4137931034484</v>
      </c>
      <c r="C6" s="17">
        <f>'2012. 2월'!C$38</f>
        <v>99.613793103448288</v>
      </c>
      <c r="D6" s="17">
        <f>'2012. 2월'!D$38</f>
        <v>80.57586206896552</v>
      </c>
      <c r="E6" s="17">
        <f>'2012. 2월'!E$38</f>
        <v>88.955172413793093</v>
      </c>
      <c r="F6" s="18">
        <f>'2012. 2월'!F$38</f>
        <v>25.414758620689653</v>
      </c>
      <c r="G6" s="18">
        <f>'2012. 2월'!G$38</f>
        <v>2.816524137931034</v>
      </c>
      <c r="H6" s="6">
        <f>'2012. 2월'!H$38</f>
        <v>30000</v>
      </c>
      <c r="I6" s="6">
        <f>'2012. 2월'!I$38</f>
        <v>2282.4827586206898</v>
      </c>
      <c r="J6" s="17">
        <f>'2012. 2월'!J$38</f>
        <v>1.1793103448275863</v>
      </c>
      <c r="K6" s="17">
        <f>'2012. 2월'!K$38</f>
        <v>4.5999999999999996</v>
      </c>
      <c r="L6" s="17">
        <f>'2012. 2월'!L$38</f>
        <v>2.3724137931034481</v>
      </c>
      <c r="M6" s="18">
        <f>'2012. 2월'!M$38</f>
        <v>9.0515862068965518</v>
      </c>
      <c r="N6" s="18">
        <f>'2012. 2월'!N$38</f>
        <v>4.0965517241379333E-2</v>
      </c>
      <c r="O6" s="6" t="str">
        <f>'2012. 2월'!O$38</f>
        <v>&lt;30</v>
      </c>
    </row>
    <row r="7" spans="1:15" ht="30" customHeight="1">
      <c r="A7" s="5" t="s">
        <v>21</v>
      </c>
      <c r="B7" s="6">
        <f>'2012. 3월'!B$38</f>
        <v>2421.9354838709678</v>
      </c>
      <c r="C7" s="17">
        <f>'2012. 3월'!C$38</f>
        <v>102.28709677419357</v>
      </c>
      <c r="D7" s="17">
        <f>'2012. 3월'!D$38</f>
        <v>80.290322580645153</v>
      </c>
      <c r="E7" s="17">
        <f>'2012. 3월'!E$38</f>
        <v>94.345161290322594</v>
      </c>
      <c r="F7" s="18">
        <f>'2012. 3월'!F$38</f>
        <v>24.983741935483867</v>
      </c>
      <c r="G7" s="18">
        <f>'2012. 3월'!G$38</f>
        <v>2.5912258064516132</v>
      </c>
      <c r="H7" s="6">
        <f>'2012. 3월'!H$38</f>
        <v>29000</v>
      </c>
      <c r="I7" s="6">
        <f>'2012. 3월'!I$38</f>
        <v>2393</v>
      </c>
      <c r="J7" s="17">
        <f>'2012. 3월'!J$38</f>
        <v>1.0612903225806454</v>
      </c>
      <c r="K7" s="17">
        <f>'2012. 3월'!K$38</f>
        <v>5.0548387096774201</v>
      </c>
      <c r="L7" s="17">
        <f>'2012. 3월'!L$38</f>
        <v>2.4935483870967747</v>
      </c>
      <c r="M7" s="18">
        <f>'2012. 3월'!M$38</f>
        <v>9.7169032258064529</v>
      </c>
      <c r="N7" s="18">
        <f>'2012. 3월'!N$38</f>
        <v>5.3129032258064542E-2</v>
      </c>
      <c r="O7" s="6" t="str">
        <f>'2012. 3월'!O$38</f>
        <v>&lt;30</v>
      </c>
    </row>
    <row r="8" spans="1:15" ht="30" customHeight="1">
      <c r="A8" s="5" t="s">
        <v>22</v>
      </c>
      <c r="B8" s="6">
        <f>'2012. 4월'!B$38</f>
        <v>2790.1333333333332</v>
      </c>
      <c r="C8" s="17">
        <f>'2012. 4월'!C$38</f>
        <v>96.44</v>
      </c>
      <c r="D8" s="17">
        <f>'2012. 4월'!D$38</f>
        <v>81.523333333333326</v>
      </c>
      <c r="E8" s="17">
        <f>'2012. 4월'!E$38</f>
        <v>94.743333333333339</v>
      </c>
      <c r="F8" s="18">
        <f>'2012. 4월'!F$38</f>
        <v>24.605866666666667</v>
      </c>
      <c r="G8" s="18">
        <f>'2012. 4월'!G$38</f>
        <v>2.7535999999999996</v>
      </c>
      <c r="H8" s="6">
        <f>'2012. 4월'!H$38</f>
        <v>28000</v>
      </c>
      <c r="I8" s="6">
        <f>'2012. 4월'!I$38</f>
        <v>2918.9333333333334</v>
      </c>
      <c r="J8" s="17">
        <f>'2012. 4월'!J$38</f>
        <v>0.90333333333333343</v>
      </c>
      <c r="K8" s="17">
        <f>'2012. 4월'!K$38</f>
        <v>4.7600000000000007</v>
      </c>
      <c r="L8" s="17">
        <f>'2012. 4월'!L$38</f>
        <v>4.0033333333333339</v>
      </c>
      <c r="M8" s="18">
        <f>'2012. 4월'!M$38</f>
        <v>6.6391999999999998</v>
      </c>
      <c r="N8" s="18">
        <f>'2012. 4월'!N$38</f>
        <v>0.10526666666666668</v>
      </c>
      <c r="O8" s="6" t="str">
        <f>'2012. 4월'!O$38</f>
        <v>&lt;30</v>
      </c>
    </row>
    <row r="9" spans="1:15" ht="30" customHeight="1">
      <c r="A9" s="5" t="s">
        <v>23</v>
      </c>
      <c r="B9" s="6">
        <f>'2012. 5월'!B$38</f>
        <v>2405.2258064516127</v>
      </c>
      <c r="C9" s="17">
        <f>'2012. 5월'!C$38</f>
        <v>95.880645161290332</v>
      </c>
      <c r="D9" s="17">
        <f>'2012. 5월'!D$38</f>
        <v>83.183870967741939</v>
      </c>
      <c r="E9" s="17">
        <f>'2012. 5월'!E$38</f>
        <v>112.96774193548387</v>
      </c>
      <c r="F9" s="18">
        <f>'2012. 5월'!F$38</f>
        <v>27.266387096774192</v>
      </c>
      <c r="G9" s="18">
        <f>'2012. 5월'!G$38</f>
        <v>2.9136129032258071</v>
      </c>
      <c r="H9" s="6">
        <f>'2012. 5월'!H$38</f>
        <v>28000</v>
      </c>
      <c r="I9" s="6">
        <f>'2012. 5월'!I$38</f>
        <v>2390.7419354838707</v>
      </c>
      <c r="J9" s="17">
        <f>'2012. 5월'!J$38</f>
        <v>0.96774193548387089</v>
      </c>
      <c r="K9" s="17">
        <f>'2012. 5월'!K$38</f>
        <v>5.6677419354838703</v>
      </c>
      <c r="L9" s="17">
        <f>'2012. 5월'!L$38</f>
        <v>4.7903225806451619</v>
      </c>
      <c r="M9" s="18">
        <f>'2012. 5월'!M$38</f>
        <v>7.4624516129032248</v>
      </c>
      <c r="N9" s="18">
        <f>'2012. 5월'!N$38</f>
        <v>0.10261290322580643</v>
      </c>
      <c r="O9" s="6" t="str">
        <f>'2012. 5월'!O$38</f>
        <v>&lt;30</v>
      </c>
    </row>
    <row r="10" spans="1:15" ht="30" customHeight="1">
      <c r="A10" s="5" t="s">
        <v>24</v>
      </c>
      <c r="B10" s="6">
        <f>'2012. 6월'!B$38</f>
        <v>2111.1666666666665</v>
      </c>
      <c r="C10" s="17">
        <f>'2012. 6월'!C$38</f>
        <v>98.216666666666669</v>
      </c>
      <c r="D10" s="17">
        <f>'2012. 6월'!D$38</f>
        <v>84.813333333333347</v>
      </c>
      <c r="E10" s="17">
        <f>'2012. 6월'!E$38</f>
        <v>123.77333333333334</v>
      </c>
      <c r="F10" s="18">
        <f>'2012. 6월'!F$38</f>
        <v>30.204746666666672</v>
      </c>
      <c r="G10" s="18">
        <f>'2012. 6월'!G$38</f>
        <v>3.1840000000000002</v>
      </c>
      <c r="H10" s="6">
        <f>'2012. 6월'!H$38</f>
        <v>29000</v>
      </c>
      <c r="I10" s="6">
        <f>'2012. 6월'!I$38</f>
        <v>1948.3</v>
      </c>
      <c r="J10" s="17">
        <f>'2012. 6월'!J$38</f>
        <v>0.73333333333333317</v>
      </c>
      <c r="K10" s="17">
        <f>'2012. 6월'!K$38</f>
        <v>6.7766666666666682</v>
      </c>
      <c r="L10" s="17">
        <f>'2012. 6월'!L$38</f>
        <v>3.1933333333333334</v>
      </c>
      <c r="M10" s="18">
        <f>'2012. 6월'!M$38</f>
        <v>8.1151999999999997</v>
      </c>
      <c r="N10" s="18">
        <f>'2012. 6월'!N$38</f>
        <v>4.5366666666666673E-2</v>
      </c>
      <c r="O10" s="6" t="str">
        <f>'2012. 6월'!O$38</f>
        <v>&lt;30</v>
      </c>
    </row>
    <row r="11" spans="1:15" ht="30" customHeight="1">
      <c r="A11" s="5" t="s">
        <v>25</v>
      </c>
      <c r="B11" s="6">
        <f>'2012. 7월'!B$38</f>
        <v>2335.9677419354839</v>
      </c>
      <c r="C11" s="17">
        <f>'2012. 7월'!C$38</f>
        <v>99.019354838709688</v>
      </c>
      <c r="D11" s="17">
        <f>'2012. 7월'!D$38</f>
        <v>86.583870967741973</v>
      </c>
      <c r="E11" s="17">
        <f>'2012. 7월'!E$38</f>
        <v>83.229032258064521</v>
      </c>
      <c r="F11" s="18">
        <f>'2012. 7월'!F$38</f>
        <v>20.961806451612908</v>
      </c>
      <c r="G11" s="18">
        <f>'2012. 7월'!G$38</f>
        <v>2.1514838709677417</v>
      </c>
      <c r="H11" s="6">
        <f>'2012. 7월'!H$38</f>
        <v>28000</v>
      </c>
      <c r="I11" s="6">
        <f>'2012. 7월'!I$38</f>
        <v>2288.0645161290322</v>
      </c>
      <c r="J11" s="17">
        <f>'2012. 7월'!J$38</f>
        <v>0.61935483870967756</v>
      </c>
      <c r="K11" s="17">
        <f>'2012. 7월'!K$38</f>
        <v>3.6548387096774202</v>
      </c>
      <c r="L11" s="17">
        <f>'2012. 7월'!L$38</f>
        <v>3.6193548387096772</v>
      </c>
      <c r="M11" s="18">
        <f>'2012. 7월'!M$38</f>
        <v>4.8939354838709672</v>
      </c>
      <c r="N11" s="18">
        <f>'2012. 7월'!N$38</f>
        <v>5.9387096774193543E-2</v>
      </c>
      <c r="O11" s="6" t="str">
        <f>'2012. 7월'!O$38</f>
        <v>&lt;30</v>
      </c>
    </row>
    <row r="12" spans="1:15" ht="30" customHeight="1">
      <c r="A12" s="5" t="s">
        <v>26</v>
      </c>
      <c r="B12" s="6">
        <f>'2012. 8월'!B$38</f>
        <v>2353.3225806451615</v>
      </c>
      <c r="C12" s="17">
        <f>'2012. 8월'!C$38</f>
        <v>97.3</v>
      </c>
      <c r="D12" s="17">
        <f>'2012. 8월'!D$38</f>
        <v>81.370967741935488</v>
      </c>
      <c r="E12" s="17">
        <f>'2012. 8월'!E$38</f>
        <v>84.60322580645159</v>
      </c>
      <c r="F12" s="18">
        <f>'2012. 8월'!F$38</f>
        <v>22.298322580645163</v>
      </c>
      <c r="G12" s="18">
        <f>'2012. 8월'!G$38</f>
        <v>2.2606451612903227</v>
      </c>
      <c r="H12" s="6">
        <f>'2012. 8월'!H$38</f>
        <v>30000</v>
      </c>
      <c r="I12" s="6">
        <f>'2012. 8월'!I$38</f>
        <v>2376.8387096774195</v>
      </c>
      <c r="J12" s="17">
        <f>'2012. 8월'!J$38</f>
        <v>0.53548387096774186</v>
      </c>
      <c r="K12" s="17">
        <f>'2012. 8월'!K$38</f>
        <v>4.8612903225806461</v>
      </c>
      <c r="L12" s="17">
        <f>'2012. 8월'!L$38</f>
        <v>3.3741935483870962</v>
      </c>
      <c r="M12" s="18">
        <f>'2012. 8월'!M$38</f>
        <v>5.1713548387096777</v>
      </c>
      <c r="N12" s="18">
        <f>'2012. 8월'!N$38</f>
        <v>7.6096774193548405E-2</v>
      </c>
      <c r="O12" s="6" t="str">
        <f>'2012. 8월'!O$38</f>
        <v>&lt;30</v>
      </c>
    </row>
    <row r="13" spans="1:15" ht="30" customHeight="1">
      <c r="A13" s="5" t="s">
        <v>27</v>
      </c>
      <c r="B13" s="6">
        <f>'2012. 9월'!B$38</f>
        <v>2484.6666666666665</v>
      </c>
      <c r="C13" s="17">
        <f>'2012. 9월'!C$38</f>
        <v>95.806666666666658</v>
      </c>
      <c r="D13" s="17">
        <f>'2012. 9월'!D$38</f>
        <v>81.090000000000018</v>
      </c>
      <c r="E13" s="17">
        <f>'2012. 9월'!E$38</f>
        <v>114.52999999999999</v>
      </c>
      <c r="F13" s="18">
        <f>'2012. 9월'!F$38</f>
        <v>27.976933333333331</v>
      </c>
      <c r="G13" s="18">
        <f>'2012. 9월'!G$38</f>
        <v>2.9225333333333339</v>
      </c>
      <c r="H13" s="6">
        <f>'2012. 9월'!H$38</f>
        <v>27000</v>
      </c>
      <c r="I13" s="6">
        <f>'2012. 9월'!I$38</f>
        <v>2584.6</v>
      </c>
      <c r="J13" s="17">
        <f>'2012. 9월'!J$38</f>
        <v>0.39666666666666672</v>
      </c>
      <c r="K13" s="17">
        <f>'2012. 9월'!K$38</f>
        <v>5.0533333333333328</v>
      </c>
      <c r="L13" s="17">
        <f>'2012. 9월'!L$38</f>
        <v>4.166666666666667</v>
      </c>
      <c r="M13" s="18">
        <f>'2012. 9월'!M$38</f>
        <v>4.740333333333334</v>
      </c>
      <c r="N13" s="18">
        <f>'2012. 9월'!N$38</f>
        <v>9.3166666666666675E-2</v>
      </c>
      <c r="O13" s="6" t="str">
        <f>'2012. 9월'!O$38</f>
        <v>&lt;30</v>
      </c>
    </row>
    <row r="14" spans="1:15" ht="30" customHeight="1">
      <c r="A14" s="5" t="s">
        <v>28</v>
      </c>
      <c r="B14" s="6">
        <f>'2012. 10월'!B$38</f>
        <v>2210.1612903225805</v>
      </c>
      <c r="C14" s="17">
        <f>'2012. 10월'!C$38</f>
        <v>94.406451612903226</v>
      </c>
      <c r="D14" s="17">
        <f>'2012. 10월'!D$38</f>
        <v>83.716129032258038</v>
      </c>
      <c r="E14" s="17">
        <f>'2012. 10월'!E$38</f>
        <v>104.94838709677421</v>
      </c>
      <c r="F14" s="18">
        <f>'2012. 10월'!F$38</f>
        <v>29.367999999999999</v>
      </c>
      <c r="G14" s="18">
        <f>'2012. 10월'!G$38</f>
        <v>2.9427419354838698</v>
      </c>
      <c r="H14" s="6">
        <f>'2012. 10월'!H$38</f>
        <v>30000</v>
      </c>
      <c r="I14" s="6">
        <f>'2012. 10월'!I$38</f>
        <v>2167.1935483870966</v>
      </c>
      <c r="J14" s="17">
        <f>'2012. 10월'!J$38</f>
        <v>0.42903225806451611</v>
      </c>
      <c r="K14" s="17">
        <f>'2012. 10월'!K$38</f>
        <v>4.4806451612903224</v>
      </c>
      <c r="L14" s="17">
        <f>'2012. 10월'!L$38</f>
        <v>3.2483870967741932</v>
      </c>
      <c r="M14" s="18">
        <f>'2012. 10월'!M$38</f>
        <v>3.7126774193548386</v>
      </c>
      <c r="N14" s="18">
        <f>'2012. 10월'!N$38</f>
        <v>0.10503225806451615</v>
      </c>
      <c r="O14" s="6" t="str">
        <f>'2012. 10월'!O$38</f>
        <v>&lt;30</v>
      </c>
    </row>
    <row r="15" spans="1:15" ht="30" customHeight="1">
      <c r="A15" s="5" t="s">
        <v>29</v>
      </c>
      <c r="B15" s="6">
        <f>'2012. 11월'!B$38</f>
        <v>2370.5666666666666</v>
      </c>
      <c r="C15" s="17">
        <f>'2012. 11월'!C$38</f>
        <v>107.17333333333335</v>
      </c>
      <c r="D15" s="17">
        <f>'2012. 11월'!D$38</f>
        <v>90.836666666666673</v>
      </c>
      <c r="E15" s="17">
        <f>'2012. 11월'!E$38</f>
        <v>105.58666666666666</v>
      </c>
      <c r="F15" s="18">
        <f>'2012. 11월'!F$38</f>
        <v>32.657199999999996</v>
      </c>
      <c r="G15" s="18">
        <f>'2012. 11월'!G$38</f>
        <v>3.3767666666666671</v>
      </c>
      <c r="H15" s="6">
        <f>'2012. 11월'!H$38</f>
        <v>33000</v>
      </c>
      <c r="I15" s="6">
        <f>'2012. 11월'!I$38</f>
        <v>2341.4</v>
      </c>
      <c r="J15" s="17">
        <f>'2012. 11월'!J$38</f>
        <v>0.4466666666666666</v>
      </c>
      <c r="K15" s="17">
        <f>'2012. 11월'!K$38</f>
        <v>5.5066666666666668</v>
      </c>
      <c r="L15" s="17">
        <f>'2012. 11월'!L$38</f>
        <v>2.9466666666666663</v>
      </c>
      <c r="M15" s="18">
        <f>'2012. 11월'!M$38</f>
        <v>4.8021333333333329</v>
      </c>
      <c r="N15" s="18">
        <f>'2012. 11월'!N$38</f>
        <v>7.3066666666666669E-2</v>
      </c>
      <c r="O15" s="6" t="str">
        <f>'2012. 11월'!O$38</f>
        <v>&lt;30</v>
      </c>
    </row>
    <row r="16" spans="1:15" ht="30" customHeight="1">
      <c r="A16" s="5" t="s">
        <v>30</v>
      </c>
      <c r="B16" s="6">
        <f>'2012. 12월'!B$38</f>
        <v>2383.0645161290322</v>
      </c>
      <c r="C16" s="17">
        <f>'2012. 12월'!C$38</f>
        <v>100.82903225806452</v>
      </c>
      <c r="D16" s="17">
        <f>'2012. 12월'!D$38</f>
        <v>84.374193548387098</v>
      </c>
      <c r="E16" s="17">
        <f>'2012. 12월'!E$38</f>
        <v>93.803225806451607</v>
      </c>
      <c r="F16" s="18">
        <f>'2012. 12월'!F$38</f>
        <v>34.606064516129024</v>
      </c>
      <c r="G16" s="18">
        <f>'2012. 12월'!G$38</f>
        <v>3.5634193548387092</v>
      </c>
      <c r="H16" s="6">
        <f>'2012. 12월'!H$38</f>
        <v>32000</v>
      </c>
      <c r="I16" s="6">
        <f>'2012. 12월'!I$38</f>
        <v>2353.5483870967741</v>
      </c>
      <c r="J16" s="17">
        <f>'2012. 12월'!J$38</f>
        <v>0.76451612903225818</v>
      </c>
      <c r="K16" s="17">
        <f>'2012. 12월'!K$38</f>
        <v>4.5774193548387094</v>
      </c>
      <c r="L16" s="17">
        <f>'2012. 12월'!L$38</f>
        <v>2.2129032258064516</v>
      </c>
      <c r="M16" s="18">
        <f>'2012. 12월'!M$38</f>
        <v>5.7397096774193566</v>
      </c>
      <c r="N16" s="18">
        <f>'2012. 12월'!N$38</f>
        <v>7.7548387096774182E-2</v>
      </c>
      <c r="O16" s="6" t="str">
        <f>'2012. 12월'!O$38</f>
        <v>&lt;30</v>
      </c>
    </row>
    <row r="17" spans="1:15" ht="30" customHeight="1">
      <c r="A17" s="2" t="s">
        <v>31</v>
      </c>
      <c r="B17" s="6">
        <f>인제하수처리장!C7</f>
        <v>1481</v>
      </c>
      <c r="C17" s="7">
        <f>인제하수처리장!D7</f>
        <v>53</v>
      </c>
      <c r="D17" s="7">
        <f>인제하수처리장!E7</f>
        <v>41.9</v>
      </c>
      <c r="E17" s="7">
        <f>인제하수처리장!F7</f>
        <v>17.100000000000001</v>
      </c>
      <c r="F17" s="8">
        <f>인제하수처리장!G7</f>
        <v>11.736000000000001</v>
      </c>
      <c r="G17" s="8">
        <f>인제하수처리장!H7</f>
        <v>0.40799999999999997</v>
      </c>
      <c r="H17" s="6">
        <f>인제하수처리장!I7</f>
        <v>21000</v>
      </c>
      <c r="I17" s="6">
        <f>인제하수처리장!J7</f>
        <v>1306</v>
      </c>
      <c r="J17" s="7">
        <f>인제하수처리장!K7</f>
        <v>0.1</v>
      </c>
      <c r="K17" s="7">
        <f>인제하수처리장!L7</f>
        <v>1.6</v>
      </c>
      <c r="L17" s="7">
        <f>인제하수처리장!M7</f>
        <v>0.2</v>
      </c>
      <c r="M17" s="8">
        <f>인제하수처리장!N7</f>
        <v>1.6479999999999999</v>
      </c>
      <c r="N17" s="8">
        <f>인제하수처리장!O7</f>
        <v>5.0000000000000001E-3</v>
      </c>
      <c r="O17" s="6" t="str">
        <f>인제하수처리장!P7</f>
        <v>&lt;30</v>
      </c>
    </row>
    <row r="18" spans="1:15" ht="30" customHeight="1">
      <c r="A18" s="2" t="s">
        <v>32</v>
      </c>
      <c r="B18" s="6">
        <f>인제하수처리장!C6</f>
        <v>3250</v>
      </c>
      <c r="C18" s="7">
        <f>인제하수처리장!D6</f>
        <v>157.6</v>
      </c>
      <c r="D18" s="7">
        <f>인제하수처리장!E6</f>
        <v>133.6</v>
      </c>
      <c r="E18" s="7">
        <f>인제하수처리장!F6</f>
        <v>367.5</v>
      </c>
      <c r="F18" s="8">
        <f>인제하수처리장!G6</f>
        <v>53.231999999999999</v>
      </c>
      <c r="G18" s="8">
        <f>인제하수처리장!H6</f>
        <v>5.8319999999999999</v>
      </c>
      <c r="H18" s="6">
        <f>인제하수처리장!I6</f>
        <v>36000</v>
      </c>
      <c r="I18" s="6">
        <f>인제하수처리장!J6</f>
        <v>3529</v>
      </c>
      <c r="J18" s="7">
        <f>인제하수처리장!K6</f>
        <v>1.9</v>
      </c>
      <c r="K18" s="7">
        <f>인제하수처리장!L6</f>
        <v>9.3000000000000007</v>
      </c>
      <c r="L18" s="7">
        <f>인제하수처리장!M6</f>
        <v>7.4</v>
      </c>
      <c r="M18" s="8">
        <f>인제하수처리장!N6</f>
        <v>13.08</v>
      </c>
      <c r="N18" s="8">
        <f>인제하수처리장!O6</f>
        <v>0.65800000000000003</v>
      </c>
      <c r="O18" s="6" t="str">
        <f>인제하수처리장!P6</f>
        <v>&lt;30</v>
      </c>
    </row>
    <row r="19" spans="1:15" ht="30" customHeight="1">
      <c r="A19" s="2" t="s">
        <v>33</v>
      </c>
      <c r="B19" s="6">
        <f>인제하수처리장!C5</f>
        <v>2368.4740884933876</v>
      </c>
      <c r="C19" s="7">
        <f>인제하수처리장!D5</f>
        <v>98.538075948584833</v>
      </c>
      <c r="D19" s="7">
        <f>인제하수처리장!E5</f>
        <v>83.287406068471157</v>
      </c>
      <c r="E19" s="7">
        <f>인제하수처리장!F5</f>
        <v>99.165439995056246</v>
      </c>
      <c r="F19" s="8">
        <f>인제하수처리장!G5</f>
        <v>27.143469526634533</v>
      </c>
      <c r="G19" s="8">
        <f>인제하수처리장!H5</f>
        <v>2.8725944846125326</v>
      </c>
      <c r="H19" s="42">
        <f>인제하수처리장!I5</f>
        <v>29000</v>
      </c>
      <c r="I19" s="6">
        <f>인제하수처리장!J5</f>
        <v>2347.436018415523</v>
      </c>
      <c r="J19" s="7">
        <f>인제하수처리장!K5</f>
        <v>0.7272543566926214</v>
      </c>
      <c r="K19" s="7">
        <f>인제하수처리장!L5</f>
        <v>4.9876254480286741</v>
      </c>
      <c r="L19" s="7">
        <f>인제하수처리장!M5</f>
        <v>3.2885882461994806</v>
      </c>
      <c r="M19" s="8">
        <f>인제하수처리장!N5</f>
        <v>6.3371990297861815</v>
      </c>
      <c r="N19" s="8">
        <f>인제하수처리장!O5</f>
        <v>7.9424187368681246E-2</v>
      </c>
      <c r="O19" s="6" t="str">
        <f>인제하수처리장!P5</f>
        <v>&lt;30</v>
      </c>
    </row>
    <row r="21" spans="1:15">
      <c r="B21" s="22"/>
      <c r="C21" s="23"/>
      <c r="D21" s="23"/>
      <c r="E21" s="23"/>
      <c r="F21" s="24"/>
      <c r="G21" s="24"/>
      <c r="H21" s="22"/>
      <c r="I21" s="22"/>
      <c r="J21" s="23"/>
      <c r="K21" s="23"/>
      <c r="L21" s="23"/>
      <c r="M21" s="24"/>
      <c r="N21" s="24"/>
      <c r="O21" s="22"/>
    </row>
    <row r="24" spans="1:15">
      <c r="B24" s="26">
        <f>AVERAGE(B5:B7)</f>
        <v>2325.8045977011493</v>
      </c>
      <c r="C24" s="27">
        <f t="shared" ref="C24:O24" si="0">AVERAGE(C5:C7)</f>
        <v>99.128253615127917</v>
      </c>
      <c r="D24" s="27">
        <f t="shared" si="0"/>
        <v>80.652169076751946</v>
      </c>
      <c r="E24" s="27">
        <f t="shared" si="0"/>
        <v>90.600111234705238</v>
      </c>
      <c r="F24" s="28">
        <f t="shared" si="0"/>
        <v>25.258769002595475</v>
      </c>
      <c r="G24" s="28">
        <f t="shared" si="0"/>
        <v>2.8007768631813126</v>
      </c>
      <c r="H24" s="26">
        <f t="shared" si="0"/>
        <v>29000</v>
      </c>
      <c r="I24" s="26">
        <f t="shared" si="0"/>
        <v>2266.5372636262514</v>
      </c>
      <c r="J24" s="27">
        <f t="shared" si="0"/>
        <v>0.97697441601779766</v>
      </c>
      <c r="K24" s="27">
        <f t="shared" si="0"/>
        <v>4.8376344086021499</v>
      </c>
      <c r="L24" s="27">
        <f t="shared" si="0"/>
        <v>2.6359658880237302</v>
      </c>
      <c r="M24" s="28">
        <f t="shared" si="0"/>
        <v>8.2564642195031528</v>
      </c>
      <c r="N24" s="28">
        <f t="shared" si="0"/>
        <v>7.1848720800889873E-2</v>
      </c>
      <c r="O24" s="26"/>
    </row>
    <row r="25" spans="1:15">
      <c r="B25" s="26">
        <f>AVERAGE(B8:B10)</f>
        <v>2435.5086021505376</v>
      </c>
      <c r="C25" s="27">
        <f t="shared" ref="C25:O25" si="1">AVERAGE(C8:C10)</f>
        <v>96.84577060931899</v>
      </c>
      <c r="D25" s="27">
        <f t="shared" si="1"/>
        <v>83.173512544802861</v>
      </c>
      <c r="E25" s="27">
        <f t="shared" si="1"/>
        <v>110.49480286738351</v>
      </c>
      <c r="F25" s="28">
        <f t="shared" si="1"/>
        <v>27.359000143369176</v>
      </c>
      <c r="G25" s="28">
        <f t="shared" si="1"/>
        <v>2.950404301075269</v>
      </c>
      <c r="H25" s="26">
        <f t="shared" si="1"/>
        <v>28333.333333333332</v>
      </c>
      <c r="I25" s="26">
        <f t="shared" si="1"/>
        <v>2419.3250896057348</v>
      </c>
      <c r="J25" s="27">
        <f t="shared" si="1"/>
        <v>0.86813620071684594</v>
      </c>
      <c r="K25" s="27">
        <f t="shared" si="1"/>
        <v>5.7348028673835136</v>
      </c>
      <c r="L25" s="27">
        <f t="shared" si="1"/>
        <v>3.9956630824372765</v>
      </c>
      <c r="M25" s="28">
        <f t="shared" si="1"/>
        <v>7.405617204301076</v>
      </c>
      <c r="N25" s="28">
        <f t="shared" si="1"/>
        <v>8.4415412186379934E-2</v>
      </c>
      <c r="O25" s="26"/>
    </row>
    <row r="26" spans="1:15">
      <c r="B26" s="26">
        <f>AVERAGE(B11:B13)</f>
        <v>2391.3189964157705</v>
      </c>
      <c r="C26" s="27">
        <f t="shared" ref="C26:O26" si="2">AVERAGE(C11:C13)</f>
        <v>97.37534050179211</v>
      </c>
      <c r="D26" s="27">
        <f t="shared" si="2"/>
        <v>83.014946236559169</v>
      </c>
      <c r="E26" s="27">
        <f t="shared" si="2"/>
        <v>94.120752688172033</v>
      </c>
      <c r="F26" s="28">
        <f t="shared" si="2"/>
        <v>23.745687455197132</v>
      </c>
      <c r="G26" s="28">
        <f t="shared" si="2"/>
        <v>2.4448874551971329</v>
      </c>
      <c r="H26" s="26">
        <f t="shared" si="2"/>
        <v>28333.333333333332</v>
      </c>
      <c r="I26" s="26"/>
      <c r="J26" s="27">
        <f t="shared" si="2"/>
        <v>0.51716845878136197</v>
      </c>
      <c r="K26" s="27">
        <f t="shared" si="2"/>
        <v>4.5231541218637998</v>
      </c>
      <c r="L26" s="27">
        <f t="shared" si="2"/>
        <v>3.7200716845878135</v>
      </c>
      <c r="M26" s="28">
        <f t="shared" si="2"/>
        <v>4.935207885304659</v>
      </c>
      <c r="N26" s="28">
        <f t="shared" si="2"/>
        <v>7.6216845878136208E-2</v>
      </c>
      <c r="O26" s="26"/>
    </row>
    <row r="27" spans="1:15">
      <c r="B27" s="29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>
      <c r="B28" s="26">
        <f t="shared" ref="B28:O28" si="3">AVERAGE(B5:B13)</f>
        <v>2384.2107320891528</v>
      </c>
      <c r="C28" s="27">
        <f t="shared" si="3"/>
        <v>97.783121575412991</v>
      </c>
      <c r="D28" s="27">
        <f t="shared" si="3"/>
        <v>82.280209286037987</v>
      </c>
      <c r="E28" s="27">
        <f t="shared" si="3"/>
        <v>98.405222263420271</v>
      </c>
      <c r="F28" s="28">
        <f t="shared" si="3"/>
        <v>25.454485533720597</v>
      </c>
      <c r="G28" s="28">
        <f t="shared" si="3"/>
        <v>2.7320228731512386</v>
      </c>
      <c r="H28" s="26">
        <f t="shared" si="3"/>
        <v>28555.555555555555</v>
      </c>
      <c r="I28" s="26">
        <f t="shared" si="3"/>
        <v>2367.454476166934</v>
      </c>
      <c r="J28" s="27">
        <f t="shared" si="3"/>
        <v>0.78742635850533516</v>
      </c>
      <c r="K28" s="27">
        <f t="shared" si="3"/>
        <v>5.0318637992831547</v>
      </c>
      <c r="L28" s="27">
        <f t="shared" si="3"/>
        <v>3.4505668850162734</v>
      </c>
      <c r="M28" s="28">
        <f t="shared" si="3"/>
        <v>6.8657631030362953</v>
      </c>
      <c r="N28" s="28">
        <f t="shared" si="3"/>
        <v>7.7493659621802005E-2</v>
      </c>
      <c r="O28" s="26"/>
    </row>
  </sheetData>
  <mergeCells count="6">
    <mergeCell ref="A1:O1"/>
    <mergeCell ref="J3:O3"/>
    <mergeCell ref="B3:B4"/>
    <mergeCell ref="A3:A4"/>
    <mergeCell ref="C3:H3"/>
    <mergeCell ref="I3:I4"/>
  </mergeCells>
  <phoneticPr fontId="2" type="noConversion"/>
  <conditionalFormatting sqref="K3:K4">
    <cfRule type="cellIs" dxfId="2099" priority="1" stopIfTrue="1" operator="greaterThan">
      <formula>40</formula>
    </cfRule>
  </conditionalFormatting>
  <conditionalFormatting sqref="J3:J4">
    <cfRule type="cellIs" dxfId="2098" priority="2" stopIfTrue="1" operator="greaterThan">
      <formula>10</formula>
    </cfRule>
  </conditionalFormatting>
  <conditionalFormatting sqref="L3:L4">
    <cfRule type="cellIs" dxfId="2097" priority="3" stopIfTrue="1" operator="greaterThan">
      <formula>10</formula>
    </cfRule>
  </conditionalFormatting>
  <conditionalFormatting sqref="M3:M4">
    <cfRule type="cellIs" dxfId="2096" priority="4" stopIfTrue="1" operator="greaterThan">
      <formula>20</formula>
    </cfRule>
  </conditionalFormatting>
  <conditionalFormatting sqref="N3:N4">
    <cfRule type="cellIs" dxfId="2095" priority="5" stopIfTrue="1" operator="greaterThan">
      <formula>2</formula>
    </cfRule>
  </conditionalFormatting>
  <conditionalFormatting sqref="O3:O4">
    <cfRule type="cellIs" dxfId="2094" priority="6" stopIfTrue="1" operator="greaterThan">
      <formula>3000</formula>
    </cfRule>
  </conditionalFormatting>
  <printOptions horizontalCentered="1"/>
  <pageMargins left="0.55118110236220474" right="0.48" top="0.59055118110236227" bottom="0.39370078740157483" header="0.51181102362204722" footer="1.06"/>
  <pageSetup paperSize="9" scale="78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opLeftCell="A4"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58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67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14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73" t="s">
        <v>6</v>
      </c>
      <c r="D3" s="73" t="s">
        <v>7</v>
      </c>
      <c r="E3" s="73" t="s">
        <v>8</v>
      </c>
      <c r="F3" s="73" t="s">
        <v>9</v>
      </c>
      <c r="G3" s="73" t="s">
        <v>10</v>
      </c>
      <c r="H3" s="12" t="s">
        <v>0</v>
      </c>
      <c r="I3" s="108"/>
      <c r="J3" s="72" t="s">
        <v>6</v>
      </c>
      <c r="K3" s="72" t="s">
        <v>7</v>
      </c>
      <c r="L3" s="72" t="s">
        <v>8</v>
      </c>
      <c r="M3" s="72" t="s">
        <v>9</v>
      </c>
      <c r="N3" s="72" t="s">
        <v>10</v>
      </c>
      <c r="O3" s="13" t="s">
        <v>0</v>
      </c>
    </row>
    <row r="4" spans="1:15" ht="15" customHeight="1">
      <c r="A4" s="15">
        <v>1</v>
      </c>
      <c r="B4" s="44">
        <v>1893</v>
      </c>
      <c r="C4" s="45">
        <v>124.2</v>
      </c>
      <c r="D4" s="33">
        <v>94.2</v>
      </c>
      <c r="E4" s="33">
        <v>26</v>
      </c>
      <c r="F4" s="34">
        <v>24.288</v>
      </c>
      <c r="G4" s="34">
        <v>2.3279999999999998</v>
      </c>
      <c r="H4" s="30">
        <v>32000</v>
      </c>
      <c r="I4" s="30">
        <v>1662</v>
      </c>
      <c r="J4" s="33">
        <v>0.1</v>
      </c>
      <c r="K4" s="33">
        <v>5.7</v>
      </c>
      <c r="L4" s="33">
        <v>1.6</v>
      </c>
      <c r="M4" s="34">
        <v>3.984</v>
      </c>
      <c r="N4" s="34">
        <v>3.7999999999999999E-2</v>
      </c>
      <c r="O4" s="3" t="s">
        <v>36</v>
      </c>
    </row>
    <row r="5" spans="1:15" ht="15" customHeight="1">
      <c r="A5" s="15">
        <v>2</v>
      </c>
      <c r="B5" s="30">
        <v>1910</v>
      </c>
      <c r="C5" s="31">
        <v>99.4</v>
      </c>
      <c r="D5" s="31">
        <v>82.4</v>
      </c>
      <c r="E5" s="31">
        <v>90</v>
      </c>
      <c r="F5" s="32">
        <v>20.111999999999998</v>
      </c>
      <c r="G5" s="32">
        <v>3</v>
      </c>
      <c r="H5" s="30">
        <v>32000</v>
      </c>
      <c r="I5" s="30">
        <v>1822</v>
      </c>
      <c r="J5" s="31">
        <v>1.1000000000000001</v>
      </c>
      <c r="K5" s="31">
        <v>5.4</v>
      </c>
      <c r="L5" s="31">
        <v>1.2</v>
      </c>
      <c r="M5" s="32">
        <v>4.7279999999999998</v>
      </c>
      <c r="N5" s="32">
        <v>7.6999999999999999E-2</v>
      </c>
      <c r="O5" s="3" t="s">
        <v>36</v>
      </c>
    </row>
    <row r="6" spans="1:15" ht="15" customHeight="1">
      <c r="A6" s="15">
        <v>3</v>
      </c>
      <c r="B6" s="30">
        <v>1739</v>
      </c>
      <c r="C6" s="31">
        <v>85.5</v>
      </c>
      <c r="D6" s="31">
        <v>60.4</v>
      </c>
      <c r="E6" s="31">
        <v>78</v>
      </c>
      <c r="F6" s="32">
        <v>11.76</v>
      </c>
      <c r="G6" s="32">
        <v>2.544</v>
      </c>
      <c r="H6" s="30">
        <v>32000</v>
      </c>
      <c r="I6" s="30">
        <v>1418</v>
      </c>
      <c r="J6" s="31">
        <v>0.1</v>
      </c>
      <c r="K6" s="31">
        <v>5.0999999999999996</v>
      </c>
      <c r="L6" s="31">
        <v>3</v>
      </c>
      <c r="M6" s="32">
        <v>5.016</v>
      </c>
      <c r="N6" s="32">
        <v>9.0999999999999998E-2</v>
      </c>
      <c r="O6" s="3" t="s">
        <v>36</v>
      </c>
    </row>
    <row r="7" spans="1:15" ht="15" customHeight="1">
      <c r="A7" s="15">
        <v>4</v>
      </c>
      <c r="B7" s="30">
        <v>2467</v>
      </c>
      <c r="C7" s="31">
        <v>96.9</v>
      </c>
      <c r="D7" s="31">
        <v>77.8</v>
      </c>
      <c r="E7" s="31">
        <v>88.8</v>
      </c>
      <c r="F7" s="32">
        <v>28.64</v>
      </c>
      <c r="G7" s="32">
        <v>2.64</v>
      </c>
      <c r="H7" s="30">
        <v>31000</v>
      </c>
      <c r="I7" s="30">
        <v>2533</v>
      </c>
      <c r="J7" s="31">
        <v>0.2</v>
      </c>
      <c r="K7" s="31">
        <v>5.3</v>
      </c>
      <c r="L7" s="31">
        <v>3</v>
      </c>
      <c r="M7" s="32">
        <v>5.76</v>
      </c>
      <c r="N7" s="32">
        <v>4.8000000000000001E-2</v>
      </c>
      <c r="O7" s="3" t="s">
        <v>36</v>
      </c>
    </row>
    <row r="8" spans="1:15" ht="15" customHeight="1">
      <c r="A8" s="15">
        <v>5</v>
      </c>
      <c r="B8" s="30">
        <v>2048</v>
      </c>
      <c r="C8" s="31">
        <v>75.5</v>
      </c>
      <c r="D8" s="31">
        <v>82.9</v>
      </c>
      <c r="E8" s="31">
        <v>67.099999999999994</v>
      </c>
      <c r="F8" s="32">
        <v>27.6</v>
      </c>
      <c r="G8" s="32">
        <v>2.976</v>
      </c>
      <c r="H8" s="30">
        <v>30000</v>
      </c>
      <c r="I8" s="30">
        <v>1994</v>
      </c>
      <c r="J8" s="31">
        <v>0.1</v>
      </c>
      <c r="K8" s="31">
        <v>5.8</v>
      </c>
      <c r="L8" s="31">
        <v>4.8</v>
      </c>
      <c r="M8" s="32">
        <v>5.4480000000000004</v>
      </c>
      <c r="N8" s="32">
        <v>7.1999999999999995E-2</v>
      </c>
      <c r="O8" s="3" t="s">
        <v>36</v>
      </c>
    </row>
    <row r="9" spans="1:15" ht="15" customHeight="1">
      <c r="A9" s="15">
        <v>6</v>
      </c>
      <c r="B9" s="30">
        <v>2045</v>
      </c>
      <c r="C9" s="31">
        <v>85.4</v>
      </c>
      <c r="D9" s="31">
        <v>95.3</v>
      </c>
      <c r="E9" s="31">
        <v>92</v>
      </c>
      <c r="F9" s="32">
        <v>20.783999999999999</v>
      </c>
      <c r="G9" s="32">
        <v>2.3759999999999999</v>
      </c>
      <c r="H9" s="30">
        <v>34000</v>
      </c>
      <c r="I9" s="30">
        <v>2028</v>
      </c>
      <c r="J9" s="31">
        <v>0.3</v>
      </c>
      <c r="K9" s="31">
        <v>5.5</v>
      </c>
      <c r="L9" s="31">
        <v>1.4</v>
      </c>
      <c r="M9" s="32">
        <v>3.456</v>
      </c>
      <c r="N9" s="32">
        <v>3.4000000000000002E-2</v>
      </c>
      <c r="O9" s="3" t="s">
        <v>36</v>
      </c>
    </row>
    <row r="10" spans="1:15" ht="15" customHeight="1">
      <c r="A10" s="15">
        <v>7</v>
      </c>
      <c r="B10" s="30">
        <v>1817</v>
      </c>
      <c r="C10" s="31">
        <v>72.400000000000006</v>
      </c>
      <c r="D10" s="31">
        <v>66.2</v>
      </c>
      <c r="E10" s="31">
        <v>88.6</v>
      </c>
      <c r="F10" s="32">
        <v>23.52</v>
      </c>
      <c r="G10" s="32">
        <v>2.016</v>
      </c>
      <c r="H10" s="74">
        <v>32000</v>
      </c>
      <c r="I10" s="74">
        <v>1630</v>
      </c>
      <c r="J10" s="31">
        <v>0.2</v>
      </c>
      <c r="K10" s="31">
        <v>5</v>
      </c>
      <c r="L10" s="31">
        <v>3.4</v>
      </c>
      <c r="M10" s="32">
        <v>4.3680000000000003</v>
      </c>
      <c r="N10" s="32">
        <v>3.4000000000000002E-2</v>
      </c>
      <c r="O10" s="3" t="s">
        <v>36</v>
      </c>
    </row>
    <row r="11" spans="1:15" ht="15" customHeight="1">
      <c r="A11" s="15">
        <v>8</v>
      </c>
      <c r="B11" s="30">
        <v>1603</v>
      </c>
      <c r="C11" s="31">
        <v>123.5</v>
      </c>
      <c r="D11" s="33">
        <v>93.2</v>
      </c>
      <c r="E11" s="33">
        <v>76</v>
      </c>
      <c r="F11" s="34">
        <v>23.28</v>
      </c>
      <c r="G11" s="34">
        <v>3.024</v>
      </c>
      <c r="H11" s="30">
        <v>32000</v>
      </c>
      <c r="I11" s="30">
        <v>1306</v>
      </c>
      <c r="J11" s="51">
        <v>0.3</v>
      </c>
      <c r="K11" s="51">
        <v>5</v>
      </c>
      <c r="L11" s="33">
        <v>3.8</v>
      </c>
      <c r="M11" s="52">
        <v>5.88</v>
      </c>
      <c r="N11" s="34">
        <v>6.7000000000000004E-2</v>
      </c>
      <c r="O11" s="3" t="s">
        <v>36</v>
      </c>
    </row>
    <row r="12" spans="1:15" ht="15" customHeight="1">
      <c r="A12" s="15">
        <v>9</v>
      </c>
      <c r="B12" s="30">
        <v>2317</v>
      </c>
      <c r="C12" s="31">
        <v>99.6</v>
      </c>
      <c r="D12" s="31">
        <v>76.400000000000006</v>
      </c>
      <c r="E12" s="31">
        <v>110</v>
      </c>
      <c r="F12" s="32">
        <v>25.44</v>
      </c>
      <c r="G12" s="32">
        <v>2.7120000000000002</v>
      </c>
      <c r="H12" s="30">
        <v>30000</v>
      </c>
      <c r="I12" s="30">
        <v>2331</v>
      </c>
      <c r="J12" s="33">
        <v>0.3</v>
      </c>
      <c r="K12" s="33">
        <v>4.5</v>
      </c>
      <c r="L12" s="33">
        <v>3.6</v>
      </c>
      <c r="M12" s="34">
        <v>6.2640000000000002</v>
      </c>
      <c r="N12" s="34">
        <v>7.1999999999999995E-2</v>
      </c>
      <c r="O12" s="3" t="s">
        <v>36</v>
      </c>
    </row>
    <row r="13" spans="1:15" ht="15" customHeight="1">
      <c r="A13" s="15">
        <v>10</v>
      </c>
      <c r="B13" s="35">
        <v>2324</v>
      </c>
      <c r="C13" s="31">
        <v>80.2</v>
      </c>
      <c r="D13" s="33">
        <v>71.599999999999994</v>
      </c>
      <c r="E13" s="33">
        <v>120</v>
      </c>
      <c r="F13" s="34">
        <v>29.568000000000001</v>
      </c>
      <c r="G13" s="34">
        <v>3.024</v>
      </c>
      <c r="H13" s="30">
        <v>31000</v>
      </c>
      <c r="I13" s="30">
        <v>2361</v>
      </c>
      <c r="J13" s="51">
        <v>0.4</v>
      </c>
      <c r="K13" s="51">
        <v>5.4</v>
      </c>
      <c r="L13" s="33">
        <v>1.4</v>
      </c>
      <c r="M13" s="52">
        <v>6.4080000000000004</v>
      </c>
      <c r="N13" s="34">
        <v>5.8000000000000003E-2</v>
      </c>
      <c r="O13" s="3" t="s">
        <v>36</v>
      </c>
    </row>
    <row r="14" spans="1:15" ht="15" customHeight="1">
      <c r="A14" s="15">
        <v>11</v>
      </c>
      <c r="B14" s="30">
        <v>2336</v>
      </c>
      <c r="C14" s="31">
        <v>103.8</v>
      </c>
      <c r="D14" s="31">
        <v>89.6</v>
      </c>
      <c r="E14" s="31">
        <v>92</v>
      </c>
      <c r="F14" s="32">
        <v>23.76</v>
      </c>
      <c r="G14" s="32">
        <v>2.5920000000000001</v>
      </c>
      <c r="H14" s="30">
        <v>30000</v>
      </c>
      <c r="I14" s="30">
        <v>2441</v>
      </c>
      <c r="J14" s="33">
        <v>0.5</v>
      </c>
      <c r="K14" s="33">
        <v>5.4</v>
      </c>
      <c r="L14" s="33">
        <v>3.2</v>
      </c>
      <c r="M14" s="34">
        <v>6.72</v>
      </c>
      <c r="N14" s="34">
        <v>5.8000000000000003E-2</v>
      </c>
      <c r="O14" s="3" t="s">
        <v>36</v>
      </c>
    </row>
    <row r="15" spans="1:15" ht="15" customHeight="1">
      <c r="A15" s="15">
        <v>12</v>
      </c>
      <c r="B15" s="30">
        <v>2387</v>
      </c>
      <c r="C15" s="31">
        <v>135.6</v>
      </c>
      <c r="D15" s="33">
        <v>93.7</v>
      </c>
      <c r="E15" s="33">
        <v>106.3</v>
      </c>
      <c r="F15" s="34">
        <v>28.56</v>
      </c>
      <c r="G15" s="34">
        <v>2.88</v>
      </c>
      <c r="H15" s="30">
        <v>29000</v>
      </c>
      <c r="I15" s="30">
        <v>2407</v>
      </c>
      <c r="J15" s="51">
        <v>0.7</v>
      </c>
      <c r="K15" s="51">
        <v>6.2</v>
      </c>
      <c r="L15" s="33">
        <v>1.8</v>
      </c>
      <c r="M15" s="52">
        <v>5.0640000000000001</v>
      </c>
      <c r="N15" s="34">
        <v>2.4E-2</v>
      </c>
      <c r="O15" s="3" t="s">
        <v>36</v>
      </c>
    </row>
    <row r="16" spans="1:15" ht="15" customHeight="1">
      <c r="A16" s="15">
        <v>13</v>
      </c>
      <c r="B16" s="30">
        <v>2484</v>
      </c>
      <c r="C16" s="31">
        <v>90.8</v>
      </c>
      <c r="D16" s="31">
        <v>66.8</v>
      </c>
      <c r="E16" s="31">
        <v>57.1</v>
      </c>
      <c r="F16" s="32">
        <v>20.832000000000001</v>
      </c>
      <c r="G16" s="32">
        <v>1.8720000000000001</v>
      </c>
      <c r="H16" s="30">
        <v>28000</v>
      </c>
      <c r="I16" s="30">
        <v>2673</v>
      </c>
      <c r="J16" s="33">
        <v>0.5</v>
      </c>
      <c r="K16" s="33">
        <v>5.4</v>
      </c>
      <c r="L16" s="33">
        <v>0.4</v>
      </c>
      <c r="M16" s="34">
        <v>1.6479999999999999</v>
      </c>
      <c r="N16" s="34">
        <v>2.9000000000000001E-2</v>
      </c>
      <c r="O16" s="3" t="s">
        <v>36</v>
      </c>
    </row>
    <row r="17" spans="1:15" ht="15" customHeight="1">
      <c r="A17" s="15">
        <v>14</v>
      </c>
      <c r="B17" s="30">
        <v>2385</v>
      </c>
      <c r="C17" s="33">
        <v>102.5</v>
      </c>
      <c r="D17" s="31">
        <v>98.2</v>
      </c>
      <c r="E17" s="31">
        <v>52.9</v>
      </c>
      <c r="F17" s="32">
        <v>23.231999999999999</v>
      </c>
      <c r="G17" s="32">
        <v>2.2799999999999998</v>
      </c>
      <c r="H17" s="30">
        <v>29000</v>
      </c>
      <c r="I17" s="30">
        <v>2466</v>
      </c>
      <c r="J17" s="33">
        <v>0.3</v>
      </c>
      <c r="K17" s="33">
        <v>4.4000000000000004</v>
      </c>
      <c r="L17" s="33">
        <v>3.4</v>
      </c>
      <c r="M17" s="34">
        <v>5.9039999999999999</v>
      </c>
      <c r="N17" s="34">
        <v>9.0999999999999998E-2</v>
      </c>
      <c r="O17" s="3" t="s">
        <v>36</v>
      </c>
    </row>
    <row r="18" spans="1:15" ht="15" customHeight="1">
      <c r="A18" s="15">
        <v>15</v>
      </c>
      <c r="B18" s="30">
        <v>2900</v>
      </c>
      <c r="C18" s="33">
        <v>60</v>
      </c>
      <c r="D18" s="33">
        <v>64</v>
      </c>
      <c r="E18" s="33">
        <v>96.3</v>
      </c>
      <c r="F18" s="34">
        <v>27.12</v>
      </c>
      <c r="G18" s="34">
        <v>2.6160000000000001</v>
      </c>
      <c r="H18" s="30">
        <v>29000</v>
      </c>
      <c r="I18" s="30">
        <v>2993</v>
      </c>
      <c r="J18" s="33">
        <v>0.8</v>
      </c>
      <c r="K18" s="33">
        <v>4.2</v>
      </c>
      <c r="L18" s="33">
        <v>4</v>
      </c>
      <c r="M18" s="34">
        <v>5.76</v>
      </c>
      <c r="N18" s="34">
        <v>7.6999999999999999E-2</v>
      </c>
      <c r="O18" s="3" t="s">
        <v>36</v>
      </c>
    </row>
    <row r="19" spans="1:15" ht="15" customHeight="1">
      <c r="A19" s="15">
        <v>16</v>
      </c>
      <c r="B19" s="30">
        <v>3050</v>
      </c>
      <c r="C19" s="33">
        <v>135</v>
      </c>
      <c r="D19" s="33">
        <v>91.4</v>
      </c>
      <c r="E19" s="33">
        <v>117.1</v>
      </c>
      <c r="F19" s="34">
        <v>21.456</v>
      </c>
      <c r="G19" s="34">
        <v>1.68</v>
      </c>
      <c r="H19" s="30">
        <v>28000</v>
      </c>
      <c r="I19" s="30">
        <v>3287</v>
      </c>
      <c r="J19" s="33">
        <v>0.8</v>
      </c>
      <c r="K19" s="33">
        <v>4.0999999999999996</v>
      </c>
      <c r="L19" s="33">
        <v>2</v>
      </c>
      <c r="M19" s="34">
        <v>5.952</v>
      </c>
      <c r="N19" s="34">
        <v>2.9000000000000001E-2</v>
      </c>
      <c r="O19" s="3" t="s">
        <v>36</v>
      </c>
    </row>
    <row r="20" spans="1:15" ht="15" customHeight="1">
      <c r="A20" s="15">
        <v>17</v>
      </c>
      <c r="B20" s="30">
        <v>2443</v>
      </c>
      <c r="C20" s="33">
        <v>128.69999999999999</v>
      </c>
      <c r="D20" s="33">
        <v>94.2</v>
      </c>
      <c r="E20" s="33">
        <v>98.6</v>
      </c>
      <c r="F20" s="34">
        <v>21.024000000000001</v>
      </c>
      <c r="G20" s="34">
        <v>1.3440000000000001</v>
      </c>
      <c r="H20" s="30">
        <v>29000</v>
      </c>
      <c r="I20" s="30">
        <v>2512</v>
      </c>
      <c r="J20" s="33">
        <v>1.1000000000000001</v>
      </c>
      <c r="K20" s="33">
        <v>4</v>
      </c>
      <c r="L20" s="33">
        <v>2.2000000000000002</v>
      </c>
      <c r="M20" s="34">
        <v>5.8319999999999999</v>
      </c>
      <c r="N20" s="34">
        <v>7.1999999999999995E-2</v>
      </c>
      <c r="O20" s="3" t="s">
        <v>36</v>
      </c>
    </row>
    <row r="21" spans="1:15" ht="15" customHeight="1">
      <c r="A21" s="15">
        <v>18</v>
      </c>
      <c r="B21" s="30">
        <v>2628</v>
      </c>
      <c r="C21" s="33">
        <v>82.5</v>
      </c>
      <c r="D21" s="33">
        <v>79</v>
      </c>
      <c r="E21" s="33">
        <v>75</v>
      </c>
      <c r="F21" s="34">
        <v>25.6</v>
      </c>
      <c r="G21" s="34">
        <v>2.2080000000000002</v>
      </c>
      <c r="H21" s="30">
        <v>30000</v>
      </c>
      <c r="I21" s="30">
        <v>2591</v>
      </c>
      <c r="J21" s="33">
        <v>0.9</v>
      </c>
      <c r="K21" s="33">
        <v>4.5</v>
      </c>
      <c r="L21" s="33">
        <v>4</v>
      </c>
      <c r="M21" s="34">
        <v>5.64</v>
      </c>
      <c r="N21" s="34">
        <v>8.5999999999999993E-2</v>
      </c>
      <c r="O21" s="3" t="s">
        <v>36</v>
      </c>
    </row>
    <row r="22" spans="1:15" ht="15" customHeight="1">
      <c r="A22" s="15">
        <v>19</v>
      </c>
      <c r="B22" s="30">
        <v>2647</v>
      </c>
      <c r="C22" s="33">
        <v>72</v>
      </c>
      <c r="D22" s="33">
        <v>66</v>
      </c>
      <c r="E22" s="33">
        <v>56.7</v>
      </c>
      <c r="F22" s="34">
        <v>24.96</v>
      </c>
      <c r="G22" s="34">
        <v>2.0640000000000001</v>
      </c>
      <c r="H22" s="68">
        <v>31000</v>
      </c>
      <c r="I22" s="30">
        <v>2639</v>
      </c>
      <c r="J22" s="33">
        <v>1.4</v>
      </c>
      <c r="K22" s="33">
        <v>5.2</v>
      </c>
      <c r="L22" s="33">
        <v>3.2</v>
      </c>
      <c r="M22" s="34">
        <v>4.944</v>
      </c>
      <c r="N22" s="34">
        <v>8.5999999999999993E-2</v>
      </c>
      <c r="O22" s="3" t="s">
        <v>36</v>
      </c>
    </row>
    <row r="23" spans="1:15" ht="15" customHeight="1">
      <c r="A23" s="15">
        <v>20</v>
      </c>
      <c r="B23" s="30">
        <v>2436</v>
      </c>
      <c r="C23" s="33">
        <v>112.4</v>
      </c>
      <c r="D23" s="33">
        <v>94</v>
      </c>
      <c r="E23" s="33">
        <v>130</v>
      </c>
      <c r="F23" s="34">
        <v>19.728000000000002</v>
      </c>
      <c r="G23" s="34">
        <v>3.36</v>
      </c>
      <c r="H23" s="30">
        <v>31000</v>
      </c>
      <c r="I23" s="30">
        <v>2385</v>
      </c>
      <c r="J23" s="33">
        <v>0.8</v>
      </c>
      <c r="K23" s="33">
        <v>4.9000000000000004</v>
      </c>
      <c r="L23" s="33">
        <v>2</v>
      </c>
      <c r="M23" s="34">
        <v>5.5919999999999996</v>
      </c>
      <c r="N23" s="34">
        <v>0.154</v>
      </c>
      <c r="O23" s="3" t="s">
        <v>36</v>
      </c>
    </row>
    <row r="24" spans="1:15" ht="15" customHeight="1">
      <c r="A24" s="15">
        <v>21</v>
      </c>
      <c r="B24" s="30">
        <v>2349</v>
      </c>
      <c r="C24" s="31">
        <v>133</v>
      </c>
      <c r="D24" s="31">
        <v>84</v>
      </c>
      <c r="E24" s="31">
        <v>48.6</v>
      </c>
      <c r="F24" s="32">
        <v>16.751999999999999</v>
      </c>
      <c r="G24" s="32">
        <v>1.224</v>
      </c>
      <c r="H24" s="30">
        <v>31000</v>
      </c>
      <c r="I24" s="30">
        <v>2421</v>
      </c>
      <c r="J24" s="33">
        <v>0.7</v>
      </c>
      <c r="K24" s="33">
        <v>4.3</v>
      </c>
      <c r="L24" s="33">
        <v>5.6</v>
      </c>
      <c r="M24" s="34">
        <v>4.8959999999999999</v>
      </c>
      <c r="N24" s="34">
        <v>0.106</v>
      </c>
      <c r="O24" s="3" t="s">
        <v>36</v>
      </c>
    </row>
    <row r="25" spans="1:15" ht="15" customHeight="1">
      <c r="A25" s="15">
        <v>22</v>
      </c>
      <c r="B25" s="30">
        <v>2112</v>
      </c>
      <c r="C25" s="31">
        <v>86.1</v>
      </c>
      <c r="D25" s="31">
        <v>72.099999999999994</v>
      </c>
      <c r="E25" s="31">
        <v>44.3</v>
      </c>
      <c r="F25" s="32">
        <v>13.44</v>
      </c>
      <c r="G25" s="32">
        <v>1.272</v>
      </c>
      <c r="H25" s="30">
        <v>28500</v>
      </c>
      <c r="I25" s="30">
        <v>2067</v>
      </c>
      <c r="J25" s="33">
        <v>1</v>
      </c>
      <c r="K25" s="33">
        <v>3.4</v>
      </c>
      <c r="L25" s="33">
        <v>3.6</v>
      </c>
      <c r="M25" s="34">
        <v>4.1280000000000001</v>
      </c>
      <c r="N25" s="34">
        <v>0.182</v>
      </c>
      <c r="O25" s="3" t="s">
        <v>36</v>
      </c>
    </row>
    <row r="26" spans="1:15" ht="15" customHeight="1">
      <c r="A26" s="15">
        <v>23</v>
      </c>
      <c r="B26" s="30">
        <v>2526</v>
      </c>
      <c r="C26" s="31">
        <v>110.4</v>
      </c>
      <c r="D26" s="31">
        <v>96.1</v>
      </c>
      <c r="E26" s="31">
        <v>27.1</v>
      </c>
      <c r="F26" s="32">
        <v>18.72</v>
      </c>
      <c r="G26" s="32">
        <v>1.1519999999999999</v>
      </c>
      <c r="H26" s="30">
        <v>27000</v>
      </c>
      <c r="I26" s="30">
        <v>2346</v>
      </c>
      <c r="J26" s="33">
        <v>1.5</v>
      </c>
      <c r="K26" s="33">
        <v>3.6</v>
      </c>
      <c r="L26" s="33">
        <v>5.6</v>
      </c>
      <c r="M26" s="34">
        <v>3.8639999999999999</v>
      </c>
      <c r="N26" s="34">
        <v>8.5999999999999993E-2</v>
      </c>
      <c r="O26" s="3" t="s">
        <v>36</v>
      </c>
    </row>
    <row r="27" spans="1:15" ht="15" customHeight="1">
      <c r="A27" s="15">
        <v>24</v>
      </c>
      <c r="B27" s="30">
        <v>2720</v>
      </c>
      <c r="C27" s="31">
        <v>89.1</v>
      </c>
      <c r="D27" s="31">
        <v>82</v>
      </c>
      <c r="E27" s="31">
        <v>203</v>
      </c>
      <c r="F27" s="32">
        <v>13.151999999999999</v>
      </c>
      <c r="G27" s="32">
        <v>0.72</v>
      </c>
      <c r="H27" s="30">
        <v>28000</v>
      </c>
      <c r="I27" s="30">
        <v>3068</v>
      </c>
      <c r="J27" s="33">
        <v>0.1</v>
      </c>
      <c r="K27" s="33">
        <v>4.3</v>
      </c>
      <c r="L27" s="33">
        <v>4</v>
      </c>
      <c r="M27" s="34">
        <v>6.12</v>
      </c>
      <c r="N27" s="34">
        <v>6.8000000000000005E-2</v>
      </c>
      <c r="O27" s="3" t="s">
        <v>36</v>
      </c>
    </row>
    <row r="28" spans="1:15" ht="15" customHeight="1">
      <c r="A28" s="15">
        <v>25</v>
      </c>
      <c r="B28" s="30">
        <v>2690</v>
      </c>
      <c r="C28" s="31">
        <v>87.5</v>
      </c>
      <c r="D28" s="31">
        <v>92.2</v>
      </c>
      <c r="E28" s="31">
        <v>76.7</v>
      </c>
      <c r="F28" s="32">
        <v>24.335999999999999</v>
      </c>
      <c r="G28" s="32">
        <v>1.6559999999999999</v>
      </c>
      <c r="H28" s="30">
        <v>26000</v>
      </c>
      <c r="I28" s="30">
        <v>3012</v>
      </c>
      <c r="J28" s="33">
        <v>0.2</v>
      </c>
      <c r="K28" s="33">
        <v>4.8</v>
      </c>
      <c r="L28" s="33">
        <v>5.6</v>
      </c>
      <c r="M28" s="34">
        <v>5.1360000000000001</v>
      </c>
      <c r="N28" s="34">
        <v>7.6999999999999999E-2</v>
      </c>
      <c r="O28" s="3" t="s">
        <v>36</v>
      </c>
    </row>
    <row r="29" spans="1:15" ht="15" customHeight="1">
      <c r="A29" s="15">
        <v>26</v>
      </c>
      <c r="B29" s="30">
        <v>2426</v>
      </c>
      <c r="C29" s="31">
        <v>127</v>
      </c>
      <c r="D29" s="31">
        <v>91.5</v>
      </c>
      <c r="E29" s="31">
        <v>31</v>
      </c>
      <c r="F29" s="32">
        <v>19.056000000000001</v>
      </c>
      <c r="G29" s="32">
        <v>1.2</v>
      </c>
      <c r="H29" s="30">
        <v>29000</v>
      </c>
      <c r="I29" s="30">
        <v>2327</v>
      </c>
      <c r="J29" s="33">
        <v>0.2</v>
      </c>
      <c r="K29" s="33">
        <v>4.5999999999999996</v>
      </c>
      <c r="L29" s="33">
        <v>5.2</v>
      </c>
      <c r="M29" s="34">
        <v>5.64</v>
      </c>
      <c r="N29" s="34">
        <v>7.6999999999999999E-2</v>
      </c>
      <c r="O29" s="3" t="s">
        <v>36</v>
      </c>
    </row>
    <row r="30" spans="1:15" ht="15" customHeight="1">
      <c r="A30" s="15">
        <v>27</v>
      </c>
      <c r="B30" s="30">
        <v>2673</v>
      </c>
      <c r="C30" s="31">
        <v>86.6</v>
      </c>
      <c r="D30" s="31">
        <v>83.6</v>
      </c>
      <c r="E30" s="31">
        <v>186</v>
      </c>
      <c r="F30" s="32">
        <v>34.752000000000002</v>
      </c>
      <c r="G30" s="32">
        <v>3.1920000000000002</v>
      </c>
      <c r="H30" s="74">
        <v>28000</v>
      </c>
      <c r="I30" s="74">
        <v>2739</v>
      </c>
      <c r="J30" s="31">
        <v>0.1</v>
      </c>
      <c r="K30" s="31">
        <v>3.9</v>
      </c>
      <c r="L30" s="31">
        <v>5.6</v>
      </c>
      <c r="M30" s="32">
        <v>6.3120000000000003</v>
      </c>
      <c r="N30" s="32">
        <v>8.2000000000000003E-2</v>
      </c>
      <c r="O30" s="3" t="s">
        <v>36</v>
      </c>
    </row>
    <row r="31" spans="1:15" ht="15" customHeight="1">
      <c r="A31" s="15">
        <v>28</v>
      </c>
      <c r="B31" s="30">
        <v>2272</v>
      </c>
      <c r="C31" s="31">
        <v>56</v>
      </c>
      <c r="D31" s="31">
        <v>52.4</v>
      </c>
      <c r="E31" s="31">
        <v>36.4</v>
      </c>
      <c r="F31" s="32">
        <v>15.456</v>
      </c>
      <c r="G31" s="32">
        <v>2.952</v>
      </c>
      <c r="H31" s="30">
        <v>28000</v>
      </c>
      <c r="I31" s="30">
        <v>2738</v>
      </c>
      <c r="J31" s="33">
        <v>0.2</v>
      </c>
      <c r="K31" s="33">
        <v>5.4</v>
      </c>
      <c r="L31" s="33">
        <v>2.6</v>
      </c>
      <c r="M31" s="34">
        <v>5.3760000000000003</v>
      </c>
      <c r="N31" s="34">
        <v>7.1999999999999995E-2</v>
      </c>
      <c r="O31" s="3" t="s">
        <v>36</v>
      </c>
    </row>
    <row r="32" spans="1:15" ht="15" customHeight="1">
      <c r="A32" s="15">
        <v>29</v>
      </c>
      <c r="B32" s="30">
        <v>2372</v>
      </c>
      <c r="C32" s="31">
        <v>114.8</v>
      </c>
      <c r="D32" s="31">
        <v>87.2</v>
      </c>
      <c r="E32" s="31">
        <v>17.100000000000001</v>
      </c>
      <c r="F32" s="32">
        <v>14.832000000000001</v>
      </c>
      <c r="G32" s="32">
        <v>1.248</v>
      </c>
      <c r="H32" s="30">
        <v>29000</v>
      </c>
      <c r="I32" s="30">
        <v>2362</v>
      </c>
      <c r="J32" s="33">
        <v>0.5</v>
      </c>
      <c r="K32" s="33">
        <v>5.2</v>
      </c>
      <c r="L32" s="33">
        <v>4</v>
      </c>
      <c r="M32" s="34">
        <v>5.4480000000000004</v>
      </c>
      <c r="N32" s="34">
        <v>0.115</v>
      </c>
      <c r="O32" s="3" t="s">
        <v>36</v>
      </c>
    </row>
    <row r="33" spans="1:15" ht="15" customHeight="1">
      <c r="A33" s="15">
        <v>30</v>
      </c>
      <c r="B33" s="30">
        <v>2200</v>
      </c>
      <c r="C33" s="31">
        <v>70.2</v>
      </c>
      <c r="D33" s="31">
        <v>70</v>
      </c>
      <c r="E33" s="31">
        <v>154</v>
      </c>
      <c r="F33" s="32">
        <v>28.847999999999999</v>
      </c>
      <c r="G33" s="32">
        <v>3.7440000000000002</v>
      </c>
      <c r="H33" s="30">
        <v>30000</v>
      </c>
      <c r="I33" s="30">
        <v>2243</v>
      </c>
      <c r="J33" s="33">
        <v>0.7</v>
      </c>
      <c r="K33" s="33">
        <v>5.8</v>
      </c>
      <c r="L33" s="33">
        <v>4.5999999999999996</v>
      </c>
      <c r="M33" s="34">
        <v>4.2480000000000002</v>
      </c>
      <c r="N33" s="34">
        <v>6.7000000000000004E-2</v>
      </c>
      <c r="O33" s="3" t="s">
        <v>36</v>
      </c>
    </row>
    <row r="34" spans="1:15" ht="15" customHeight="1">
      <c r="A34" s="15">
        <v>31</v>
      </c>
      <c r="B34" s="30">
        <v>2754</v>
      </c>
      <c r="C34" s="31">
        <v>89.7</v>
      </c>
      <c r="D34" s="31">
        <v>74.099999999999994</v>
      </c>
      <c r="E34" s="31">
        <v>80</v>
      </c>
      <c r="F34" s="32">
        <v>20.64</v>
      </c>
      <c r="G34" s="32">
        <v>2.1840000000000002</v>
      </c>
      <c r="H34" s="30">
        <v>30000</v>
      </c>
      <c r="I34" s="30">
        <v>2880</v>
      </c>
      <c r="J34" s="33">
        <v>0.5</v>
      </c>
      <c r="K34" s="33">
        <v>4.4000000000000004</v>
      </c>
      <c r="L34" s="33">
        <v>4.8</v>
      </c>
      <c r="M34" s="34">
        <v>4.7759999999999998</v>
      </c>
      <c r="N34" s="34">
        <v>0.13</v>
      </c>
      <c r="O34" s="3" t="s">
        <v>36</v>
      </c>
    </row>
    <row r="35" spans="1:15" ht="15" customHeight="1">
      <c r="A35" s="71" t="s">
        <v>35</v>
      </c>
      <c r="B35" s="3">
        <f>SUM(B4:B34)</f>
        <v>72953</v>
      </c>
      <c r="C35" s="16">
        <f t="shared" ref="C35:N35" si="0">SUM(C4:C34)</f>
        <v>3016.2999999999997</v>
      </c>
      <c r="D35" s="16">
        <f t="shared" si="0"/>
        <v>2522.5</v>
      </c>
      <c r="E35" s="16">
        <f t="shared" si="0"/>
        <v>2622.6999999999994</v>
      </c>
      <c r="F35" s="4">
        <f t="shared" si="0"/>
        <v>691.24800000000005</v>
      </c>
      <c r="G35" s="4">
        <f t="shared" si="0"/>
        <v>70.08</v>
      </c>
      <c r="H35" s="3">
        <f t="shared" si="0"/>
        <v>924500</v>
      </c>
      <c r="I35" s="3">
        <f t="shared" si="0"/>
        <v>73682</v>
      </c>
      <c r="J35" s="16">
        <f t="shared" si="0"/>
        <v>16.599999999999998</v>
      </c>
      <c r="K35" s="16">
        <f t="shared" si="0"/>
        <v>150.70000000000002</v>
      </c>
      <c r="L35" s="16">
        <f t="shared" si="0"/>
        <v>104.59999999999998</v>
      </c>
      <c r="M35" s="4">
        <f t="shared" si="0"/>
        <v>160.31200000000001</v>
      </c>
      <c r="N35" s="4">
        <f t="shared" si="0"/>
        <v>2.3590000000000004</v>
      </c>
      <c r="O35" s="3" t="s">
        <v>36</v>
      </c>
    </row>
    <row r="36" spans="1:15" ht="20.100000000000001" customHeight="1">
      <c r="A36" s="71" t="s">
        <v>2</v>
      </c>
      <c r="B36" s="3">
        <f>MIN(B4:B34)</f>
        <v>1603</v>
      </c>
      <c r="C36" s="16">
        <f t="shared" ref="C36:N36" si="1">MIN(C4:C34)</f>
        <v>56</v>
      </c>
      <c r="D36" s="16">
        <f t="shared" si="1"/>
        <v>52.4</v>
      </c>
      <c r="E36" s="16">
        <f t="shared" si="1"/>
        <v>17.100000000000001</v>
      </c>
      <c r="F36" s="4">
        <f t="shared" si="1"/>
        <v>11.76</v>
      </c>
      <c r="G36" s="4">
        <f t="shared" si="1"/>
        <v>0.72</v>
      </c>
      <c r="H36" s="3">
        <f t="shared" si="1"/>
        <v>26000</v>
      </c>
      <c r="I36" s="3">
        <f t="shared" si="1"/>
        <v>1306</v>
      </c>
      <c r="J36" s="16">
        <f t="shared" si="1"/>
        <v>0.1</v>
      </c>
      <c r="K36" s="16">
        <f t="shared" si="1"/>
        <v>3.4</v>
      </c>
      <c r="L36" s="16">
        <f t="shared" si="1"/>
        <v>0.4</v>
      </c>
      <c r="M36" s="4">
        <f t="shared" si="1"/>
        <v>1.6479999999999999</v>
      </c>
      <c r="N36" s="4">
        <f t="shared" si="1"/>
        <v>2.4E-2</v>
      </c>
      <c r="O36" s="3" t="s">
        <v>36</v>
      </c>
    </row>
    <row r="37" spans="1:15" ht="20.100000000000001" customHeight="1">
      <c r="A37" s="71" t="s">
        <v>3</v>
      </c>
      <c r="B37" s="3">
        <f>MAX(B4:B34)</f>
        <v>3050</v>
      </c>
      <c r="C37" s="16">
        <f t="shared" ref="C37:N37" si="2">MAX(C4:C34)</f>
        <v>135.6</v>
      </c>
      <c r="D37" s="16">
        <f t="shared" si="2"/>
        <v>98.2</v>
      </c>
      <c r="E37" s="16">
        <f t="shared" si="2"/>
        <v>203</v>
      </c>
      <c r="F37" s="4">
        <f t="shared" si="2"/>
        <v>34.752000000000002</v>
      </c>
      <c r="G37" s="4">
        <f t="shared" si="2"/>
        <v>3.7440000000000002</v>
      </c>
      <c r="H37" s="3">
        <f t="shared" si="2"/>
        <v>34000</v>
      </c>
      <c r="I37" s="3">
        <f t="shared" si="2"/>
        <v>3287</v>
      </c>
      <c r="J37" s="16">
        <f t="shared" si="2"/>
        <v>1.5</v>
      </c>
      <c r="K37" s="16">
        <f t="shared" si="2"/>
        <v>6.2</v>
      </c>
      <c r="L37" s="16">
        <f t="shared" si="2"/>
        <v>5.6</v>
      </c>
      <c r="M37" s="4">
        <f t="shared" si="2"/>
        <v>6.72</v>
      </c>
      <c r="N37" s="4">
        <f t="shared" si="2"/>
        <v>0.182</v>
      </c>
      <c r="O37" s="3" t="s">
        <v>36</v>
      </c>
    </row>
    <row r="38" spans="1:15" ht="19.5" customHeight="1">
      <c r="A38" s="71" t="s">
        <v>4</v>
      </c>
      <c r="B38" s="3">
        <f>AVERAGE(B4:B34)</f>
        <v>2353.3225806451615</v>
      </c>
      <c r="C38" s="16">
        <f t="shared" ref="C38:N38" si="3">AVERAGE(C4:C34)</f>
        <v>97.3</v>
      </c>
      <c r="D38" s="16">
        <f t="shared" si="3"/>
        <v>81.370967741935488</v>
      </c>
      <c r="E38" s="16">
        <f t="shared" si="3"/>
        <v>84.60322580645159</v>
      </c>
      <c r="F38" s="4">
        <f t="shared" si="3"/>
        <v>22.298322580645163</v>
      </c>
      <c r="G38" s="4">
        <f t="shared" si="3"/>
        <v>2.2606451612903227</v>
      </c>
      <c r="H38" s="3">
        <f>ROUND((AVERAGE(H4:H34)),-3)</f>
        <v>30000</v>
      </c>
      <c r="I38" s="3">
        <f t="shared" si="3"/>
        <v>2376.8387096774195</v>
      </c>
      <c r="J38" s="16">
        <f t="shared" si="3"/>
        <v>0.53548387096774186</v>
      </c>
      <c r="K38" s="16">
        <f t="shared" si="3"/>
        <v>4.8612903225806461</v>
      </c>
      <c r="L38" s="16">
        <f t="shared" si="3"/>
        <v>3.3741935483870962</v>
      </c>
      <c r="M38" s="4">
        <f t="shared" si="3"/>
        <v>5.1713548387096777</v>
      </c>
      <c r="N38" s="4">
        <f t="shared" si="3"/>
        <v>7.6096774193548405E-2</v>
      </c>
      <c r="O38" s="3" t="s">
        <v>36</v>
      </c>
    </row>
    <row r="41" spans="1:15">
      <c r="C41" s="70"/>
      <c r="J41" s="70"/>
    </row>
    <row r="43" spans="1:15">
      <c r="C43" s="70"/>
      <c r="D43" s="69"/>
      <c r="E43" s="69"/>
      <c r="F43" s="69"/>
      <c r="G43" s="69"/>
      <c r="H43" s="69"/>
      <c r="I43" s="69"/>
      <c r="J43" s="70"/>
      <c r="K43" s="69"/>
      <c r="L43" s="69"/>
      <c r="M43" s="69"/>
      <c r="N43" s="69"/>
    </row>
  </sheetData>
  <mergeCells count="6">
    <mergeCell ref="B1:O1"/>
    <mergeCell ref="A2:A3"/>
    <mergeCell ref="B2:B3"/>
    <mergeCell ref="C2:H2"/>
    <mergeCell ref="I2:I3"/>
    <mergeCell ref="J2:O2"/>
  </mergeCells>
  <phoneticPr fontId="2" type="noConversion"/>
  <conditionalFormatting sqref="K11:K21 K2:K3 K44:K65536 K39:K42 K5:K9 K23:K29 K31:K34">
    <cfRule type="cellIs" dxfId="724" priority="138" stopIfTrue="1" operator="greaterThan">
      <formula>40</formula>
    </cfRule>
  </conditionalFormatting>
  <conditionalFormatting sqref="J11:J21 J2:J3 J44:J65536 J31:J34 J5:J9 J23:J29 J39:J40 J42">
    <cfRule type="cellIs" dxfId="723" priority="137" stopIfTrue="1" operator="greaterThan">
      <formula>10</formula>
    </cfRule>
  </conditionalFormatting>
  <conditionalFormatting sqref="L11:L21 L2:L3 L44:L65536 L39:L42 L5:L9 L23:L29 L31:L34">
    <cfRule type="cellIs" dxfId="722" priority="136" stopIfTrue="1" operator="greaterThan">
      <formula>10</formula>
    </cfRule>
  </conditionalFormatting>
  <conditionalFormatting sqref="M11:M21 M2:M3 M44:M65536 M39:M42 M5:M9 M23:M29 M31:M34">
    <cfRule type="cellIs" dxfId="721" priority="135" stopIfTrue="1" operator="greaterThan">
      <formula>20</formula>
    </cfRule>
  </conditionalFormatting>
  <conditionalFormatting sqref="N11:N21 N2:N3 N44:N65536 N39:N42 N5:N9 N23:N29 N31:N34">
    <cfRule type="cellIs" dxfId="720" priority="134" stopIfTrue="1" operator="greaterThan">
      <formula>2</formula>
    </cfRule>
  </conditionalFormatting>
  <conditionalFormatting sqref="O2:O65536">
    <cfRule type="cellIs" dxfId="719" priority="133" stopIfTrue="1" operator="greaterThan">
      <formula>3000</formula>
    </cfRule>
  </conditionalFormatting>
  <conditionalFormatting sqref="K13:K14">
    <cfRule type="cellIs" dxfId="718" priority="132" stopIfTrue="1" operator="greaterThan">
      <formula>40</formula>
    </cfRule>
  </conditionalFormatting>
  <conditionalFormatting sqref="J13:J14">
    <cfRule type="cellIs" dxfId="717" priority="131" stopIfTrue="1" operator="greaterThan">
      <formula>10</formula>
    </cfRule>
  </conditionalFormatting>
  <conditionalFormatting sqref="L13:L14">
    <cfRule type="cellIs" dxfId="716" priority="130" stopIfTrue="1" operator="greaterThan">
      <formula>10</formula>
    </cfRule>
  </conditionalFormatting>
  <conditionalFormatting sqref="M13:M14">
    <cfRule type="cellIs" dxfId="715" priority="129" stopIfTrue="1" operator="greaterThan">
      <formula>20</formula>
    </cfRule>
  </conditionalFormatting>
  <conditionalFormatting sqref="N13:N14">
    <cfRule type="cellIs" dxfId="714" priority="128" stopIfTrue="1" operator="greaterThan">
      <formula>2</formula>
    </cfRule>
  </conditionalFormatting>
  <conditionalFormatting sqref="K13">
    <cfRule type="cellIs" dxfId="713" priority="127" stopIfTrue="1" operator="greaterThan">
      <formula>40</formula>
    </cfRule>
  </conditionalFormatting>
  <conditionalFormatting sqref="L13">
    <cfRule type="cellIs" dxfId="712" priority="126" stopIfTrue="1" operator="greaterThan">
      <formula>10</formula>
    </cfRule>
  </conditionalFormatting>
  <conditionalFormatting sqref="M13">
    <cfRule type="cellIs" dxfId="711" priority="125" stopIfTrue="1" operator="greaterThan">
      <formula>20</formula>
    </cfRule>
  </conditionalFormatting>
  <conditionalFormatting sqref="N13">
    <cfRule type="cellIs" dxfId="710" priority="124" stopIfTrue="1" operator="greaterThan">
      <formula>2</formula>
    </cfRule>
  </conditionalFormatting>
  <conditionalFormatting sqref="K14">
    <cfRule type="cellIs" dxfId="709" priority="123" stopIfTrue="1" operator="greaterThan">
      <formula>40</formula>
    </cfRule>
  </conditionalFormatting>
  <conditionalFormatting sqref="J14">
    <cfRule type="cellIs" dxfId="708" priority="122" stopIfTrue="1" operator="greaterThan">
      <formula>10</formula>
    </cfRule>
  </conditionalFormatting>
  <conditionalFormatting sqref="L14">
    <cfRule type="cellIs" dxfId="707" priority="121" stopIfTrue="1" operator="greaterThan">
      <formula>10</formula>
    </cfRule>
  </conditionalFormatting>
  <conditionalFormatting sqref="M14">
    <cfRule type="cellIs" dxfId="706" priority="120" stopIfTrue="1" operator="greaterThan">
      <formula>20</formula>
    </cfRule>
  </conditionalFormatting>
  <conditionalFormatting sqref="N14">
    <cfRule type="cellIs" dxfId="705" priority="119" stopIfTrue="1" operator="greaterThan">
      <formula>2</formula>
    </cfRule>
  </conditionalFormatting>
  <conditionalFormatting sqref="K17">
    <cfRule type="cellIs" dxfId="704" priority="118" stopIfTrue="1" operator="greaterThan">
      <formula>40</formula>
    </cfRule>
  </conditionalFormatting>
  <conditionalFormatting sqref="J17">
    <cfRule type="cellIs" dxfId="703" priority="117" stopIfTrue="1" operator="greaterThan">
      <formula>10</formula>
    </cfRule>
  </conditionalFormatting>
  <conditionalFormatting sqref="L17">
    <cfRule type="cellIs" dxfId="702" priority="116" stopIfTrue="1" operator="greaterThan">
      <formula>10</formula>
    </cfRule>
  </conditionalFormatting>
  <conditionalFormatting sqref="M17">
    <cfRule type="cellIs" dxfId="701" priority="115" stopIfTrue="1" operator="greaterThan">
      <formula>20</formula>
    </cfRule>
  </conditionalFormatting>
  <conditionalFormatting sqref="N17">
    <cfRule type="cellIs" dxfId="700" priority="114" stopIfTrue="1" operator="greaterThan">
      <formula>2</formula>
    </cfRule>
  </conditionalFormatting>
  <conditionalFormatting sqref="K17">
    <cfRule type="cellIs" dxfId="699" priority="113" stopIfTrue="1" operator="greaterThan">
      <formula>40</formula>
    </cfRule>
  </conditionalFormatting>
  <conditionalFormatting sqref="J17">
    <cfRule type="cellIs" dxfId="698" priority="112" stopIfTrue="1" operator="greaterThan">
      <formula>10</formula>
    </cfRule>
  </conditionalFormatting>
  <conditionalFormatting sqref="L17">
    <cfRule type="cellIs" dxfId="697" priority="111" stopIfTrue="1" operator="greaterThan">
      <formula>10</formula>
    </cfRule>
  </conditionalFormatting>
  <conditionalFormatting sqref="M17">
    <cfRule type="cellIs" dxfId="696" priority="110" stopIfTrue="1" operator="greaterThan">
      <formula>20</formula>
    </cfRule>
  </conditionalFormatting>
  <conditionalFormatting sqref="N17">
    <cfRule type="cellIs" dxfId="695" priority="109" stopIfTrue="1" operator="greaterThan">
      <formula>2</formula>
    </cfRule>
  </conditionalFormatting>
  <conditionalFormatting sqref="K21">
    <cfRule type="cellIs" dxfId="694" priority="108" stopIfTrue="1" operator="greaterThan">
      <formula>40</formula>
    </cfRule>
  </conditionalFormatting>
  <conditionalFormatting sqref="J21">
    <cfRule type="cellIs" dxfId="693" priority="107" stopIfTrue="1" operator="greaterThan">
      <formula>10</formula>
    </cfRule>
  </conditionalFormatting>
  <conditionalFormatting sqref="L21">
    <cfRule type="cellIs" dxfId="692" priority="106" stopIfTrue="1" operator="greaterThan">
      <formula>10</formula>
    </cfRule>
  </conditionalFormatting>
  <conditionalFormatting sqref="M21">
    <cfRule type="cellIs" dxfId="691" priority="105" stopIfTrue="1" operator="greaterThan">
      <formula>20</formula>
    </cfRule>
  </conditionalFormatting>
  <conditionalFormatting sqref="N21">
    <cfRule type="cellIs" dxfId="690" priority="104" stopIfTrue="1" operator="greaterThan">
      <formula>2</formula>
    </cfRule>
  </conditionalFormatting>
  <conditionalFormatting sqref="K21">
    <cfRule type="cellIs" dxfId="689" priority="103" stopIfTrue="1" operator="greaterThan">
      <formula>40</formula>
    </cfRule>
  </conditionalFormatting>
  <conditionalFormatting sqref="J21">
    <cfRule type="cellIs" dxfId="688" priority="102" stopIfTrue="1" operator="greaterThan">
      <formula>10</formula>
    </cfRule>
  </conditionalFormatting>
  <conditionalFormatting sqref="L21">
    <cfRule type="cellIs" dxfId="687" priority="101" stopIfTrue="1" operator="greaterThan">
      <formula>10</formula>
    </cfRule>
  </conditionalFormatting>
  <conditionalFormatting sqref="M21">
    <cfRule type="cellIs" dxfId="686" priority="100" stopIfTrue="1" operator="greaterThan">
      <formula>20</formula>
    </cfRule>
  </conditionalFormatting>
  <conditionalFormatting sqref="N21">
    <cfRule type="cellIs" dxfId="685" priority="99" stopIfTrue="1" operator="greaterThan">
      <formula>2</formula>
    </cfRule>
  </conditionalFormatting>
  <conditionalFormatting sqref="K27">
    <cfRule type="cellIs" dxfId="684" priority="98" stopIfTrue="1" operator="greaterThan">
      <formula>40</formula>
    </cfRule>
  </conditionalFormatting>
  <conditionalFormatting sqref="J27">
    <cfRule type="cellIs" dxfId="683" priority="97" stopIfTrue="1" operator="greaterThan">
      <formula>10</formula>
    </cfRule>
  </conditionalFormatting>
  <conditionalFormatting sqref="L27">
    <cfRule type="cellIs" dxfId="682" priority="96" stopIfTrue="1" operator="greaterThan">
      <formula>10</formula>
    </cfRule>
  </conditionalFormatting>
  <conditionalFormatting sqref="M27">
    <cfRule type="cellIs" dxfId="681" priority="95" stopIfTrue="1" operator="greaterThan">
      <formula>20</formula>
    </cfRule>
  </conditionalFormatting>
  <conditionalFormatting sqref="N27">
    <cfRule type="cellIs" dxfId="680" priority="94" stopIfTrue="1" operator="greaterThan">
      <formula>2</formula>
    </cfRule>
  </conditionalFormatting>
  <conditionalFormatting sqref="K27">
    <cfRule type="cellIs" dxfId="679" priority="93" stopIfTrue="1" operator="greaterThan">
      <formula>40</formula>
    </cfRule>
  </conditionalFormatting>
  <conditionalFormatting sqref="J27">
    <cfRule type="cellIs" dxfId="678" priority="92" stopIfTrue="1" operator="greaterThan">
      <formula>10</formula>
    </cfRule>
  </conditionalFormatting>
  <conditionalFormatting sqref="L27">
    <cfRule type="cellIs" dxfId="677" priority="91" stopIfTrue="1" operator="greaterThan">
      <formula>10</formula>
    </cfRule>
  </conditionalFormatting>
  <conditionalFormatting sqref="M27">
    <cfRule type="cellIs" dxfId="676" priority="90" stopIfTrue="1" operator="greaterThan">
      <formula>20</formula>
    </cfRule>
  </conditionalFormatting>
  <conditionalFormatting sqref="N27">
    <cfRule type="cellIs" dxfId="675" priority="89" stopIfTrue="1" operator="greaterThan">
      <formula>2</formula>
    </cfRule>
  </conditionalFormatting>
  <conditionalFormatting sqref="K27">
    <cfRule type="cellIs" dxfId="674" priority="88" stopIfTrue="1" operator="greaterThan">
      <formula>40</formula>
    </cfRule>
  </conditionalFormatting>
  <conditionalFormatting sqref="J27">
    <cfRule type="cellIs" dxfId="673" priority="87" stopIfTrue="1" operator="greaterThan">
      <formula>10</formula>
    </cfRule>
  </conditionalFormatting>
  <conditionalFormatting sqref="L27">
    <cfRule type="cellIs" dxfId="672" priority="86" stopIfTrue="1" operator="greaterThan">
      <formula>10</formula>
    </cfRule>
  </conditionalFormatting>
  <conditionalFormatting sqref="M27">
    <cfRule type="cellIs" dxfId="671" priority="85" stopIfTrue="1" operator="greaterThan">
      <formula>20</formula>
    </cfRule>
  </conditionalFormatting>
  <conditionalFormatting sqref="N27">
    <cfRule type="cellIs" dxfId="670" priority="84" stopIfTrue="1" operator="greaterThan">
      <formula>2</formula>
    </cfRule>
  </conditionalFormatting>
  <conditionalFormatting sqref="K27">
    <cfRule type="cellIs" dxfId="669" priority="83" stopIfTrue="1" operator="greaterThan">
      <formula>40</formula>
    </cfRule>
  </conditionalFormatting>
  <conditionalFormatting sqref="J27">
    <cfRule type="cellIs" dxfId="668" priority="82" stopIfTrue="1" operator="greaterThan">
      <formula>10</formula>
    </cfRule>
  </conditionalFormatting>
  <conditionalFormatting sqref="L27">
    <cfRule type="cellIs" dxfId="667" priority="81" stopIfTrue="1" operator="greaterThan">
      <formula>10</formula>
    </cfRule>
  </conditionalFormatting>
  <conditionalFormatting sqref="M27">
    <cfRule type="cellIs" dxfId="666" priority="80" stopIfTrue="1" operator="greaterThan">
      <formula>20</formula>
    </cfRule>
  </conditionalFormatting>
  <conditionalFormatting sqref="N27">
    <cfRule type="cellIs" dxfId="665" priority="79" stopIfTrue="1" operator="greaterThan">
      <formula>2</formula>
    </cfRule>
  </conditionalFormatting>
  <conditionalFormatting sqref="K28">
    <cfRule type="cellIs" dxfId="664" priority="78" stopIfTrue="1" operator="greaterThan">
      <formula>40</formula>
    </cfRule>
  </conditionalFormatting>
  <conditionalFormatting sqref="J28">
    <cfRule type="cellIs" dxfId="663" priority="77" stopIfTrue="1" operator="greaterThan">
      <formula>10</formula>
    </cfRule>
  </conditionalFormatting>
  <conditionalFormatting sqref="L28">
    <cfRule type="cellIs" dxfId="662" priority="76" stopIfTrue="1" operator="greaterThan">
      <formula>10</formula>
    </cfRule>
  </conditionalFormatting>
  <conditionalFormatting sqref="M28">
    <cfRule type="cellIs" dxfId="661" priority="75" stopIfTrue="1" operator="greaterThan">
      <formula>20</formula>
    </cfRule>
  </conditionalFormatting>
  <conditionalFormatting sqref="N28">
    <cfRule type="cellIs" dxfId="660" priority="74" stopIfTrue="1" operator="greaterThan">
      <formula>2</formula>
    </cfRule>
  </conditionalFormatting>
  <conditionalFormatting sqref="K28">
    <cfRule type="cellIs" dxfId="659" priority="73" stopIfTrue="1" operator="greaterThan">
      <formula>40</formula>
    </cfRule>
  </conditionalFormatting>
  <conditionalFormatting sqref="J28">
    <cfRule type="cellIs" dxfId="658" priority="72" stopIfTrue="1" operator="greaterThan">
      <formula>10</formula>
    </cfRule>
  </conditionalFormatting>
  <conditionalFormatting sqref="L28">
    <cfRule type="cellIs" dxfId="657" priority="71" stopIfTrue="1" operator="greaterThan">
      <formula>10</formula>
    </cfRule>
  </conditionalFormatting>
  <conditionalFormatting sqref="M28">
    <cfRule type="cellIs" dxfId="656" priority="70" stopIfTrue="1" operator="greaterThan">
      <formula>20</formula>
    </cfRule>
  </conditionalFormatting>
  <conditionalFormatting sqref="N28">
    <cfRule type="cellIs" dxfId="655" priority="69" stopIfTrue="1" operator="greaterThan">
      <formula>2</formula>
    </cfRule>
  </conditionalFormatting>
  <conditionalFormatting sqref="K4">
    <cfRule type="cellIs" dxfId="654" priority="68" stopIfTrue="1" operator="greaterThan">
      <formula>40</formula>
    </cfRule>
  </conditionalFormatting>
  <conditionalFormatting sqref="J4">
    <cfRule type="cellIs" dxfId="653" priority="67" stopIfTrue="1" operator="greaterThan">
      <formula>10</formula>
    </cfRule>
  </conditionalFormatting>
  <conditionalFormatting sqref="L4">
    <cfRule type="cellIs" dxfId="652" priority="66" stopIfTrue="1" operator="greaterThan">
      <formula>10</formula>
    </cfRule>
  </conditionalFormatting>
  <conditionalFormatting sqref="M4">
    <cfRule type="cellIs" dxfId="651" priority="65" stopIfTrue="1" operator="greaterThan">
      <formula>20</formula>
    </cfRule>
  </conditionalFormatting>
  <conditionalFormatting sqref="N4">
    <cfRule type="cellIs" dxfId="650" priority="64" stopIfTrue="1" operator="greaterThan">
      <formula>2</formula>
    </cfRule>
  </conditionalFormatting>
  <conditionalFormatting sqref="K11">
    <cfRule type="cellIs" dxfId="649" priority="63" stopIfTrue="1" operator="greaterThan">
      <formula>40</formula>
    </cfRule>
  </conditionalFormatting>
  <conditionalFormatting sqref="J11">
    <cfRule type="cellIs" dxfId="648" priority="62" stopIfTrue="1" operator="greaterThan">
      <formula>10</formula>
    </cfRule>
  </conditionalFormatting>
  <conditionalFormatting sqref="L11">
    <cfRule type="cellIs" dxfId="647" priority="61" stopIfTrue="1" operator="greaterThan">
      <formula>10</formula>
    </cfRule>
  </conditionalFormatting>
  <conditionalFormatting sqref="M11">
    <cfRule type="cellIs" dxfId="646" priority="60" stopIfTrue="1" operator="greaterThan">
      <formula>20</formula>
    </cfRule>
  </conditionalFormatting>
  <conditionalFormatting sqref="N11">
    <cfRule type="cellIs" dxfId="645" priority="59" stopIfTrue="1" operator="greaterThan">
      <formula>2</formula>
    </cfRule>
  </conditionalFormatting>
  <conditionalFormatting sqref="K11">
    <cfRule type="cellIs" dxfId="644" priority="58" stopIfTrue="1" operator="greaterThan">
      <formula>40</formula>
    </cfRule>
  </conditionalFormatting>
  <conditionalFormatting sqref="J11">
    <cfRule type="cellIs" dxfId="643" priority="57" stopIfTrue="1" operator="greaterThan">
      <formula>10</formula>
    </cfRule>
  </conditionalFormatting>
  <conditionalFormatting sqref="L11">
    <cfRule type="cellIs" dxfId="642" priority="56" stopIfTrue="1" operator="greaterThan">
      <formula>10</formula>
    </cfRule>
  </conditionalFormatting>
  <conditionalFormatting sqref="M11">
    <cfRule type="cellIs" dxfId="641" priority="55" stopIfTrue="1" operator="greaterThan">
      <formula>20</formula>
    </cfRule>
  </conditionalFormatting>
  <conditionalFormatting sqref="N11">
    <cfRule type="cellIs" dxfId="640" priority="54" stopIfTrue="1" operator="greaterThan">
      <formula>2</formula>
    </cfRule>
  </conditionalFormatting>
  <conditionalFormatting sqref="J11">
    <cfRule type="cellIs" dxfId="639" priority="53" stopIfTrue="1" operator="greaterThan">
      <formula>10</formula>
    </cfRule>
  </conditionalFormatting>
  <conditionalFormatting sqref="K11">
    <cfRule type="cellIs" dxfId="638" priority="52" stopIfTrue="1" operator="greaterThan">
      <formula>40</formula>
    </cfRule>
  </conditionalFormatting>
  <conditionalFormatting sqref="J11">
    <cfRule type="cellIs" dxfId="637" priority="51" stopIfTrue="1" operator="greaterThan">
      <formula>10</formula>
    </cfRule>
  </conditionalFormatting>
  <conditionalFormatting sqref="L11">
    <cfRule type="cellIs" dxfId="636" priority="50" stopIfTrue="1" operator="greaterThan">
      <formula>10</formula>
    </cfRule>
  </conditionalFormatting>
  <conditionalFormatting sqref="M11">
    <cfRule type="cellIs" dxfId="635" priority="49" stopIfTrue="1" operator="greaterThan">
      <formula>20</formula>
    </cfRule>
  </conditionalFormatting>
  <conditionalFormatting sqref="N11">
    <cfRule type="cellIs" dxfId="634" priority="48" stopIfTrue="1" operator="greaterThan">
      <formula>2</formula>
    </cfRule>
  </conditionalFormatting>
  <conditionalFormatting sqref="K13">
    <cfRule type="cellIs" dxfId="633" priority="47" stopIfTrue="1" operator="greaterThan">
      <formula>40</formula>
    </cfRule>
  </conditionalFormatting>
  <conditionalFormatting sqref="J13">
    <cfRule type="cellIs" dxfId="632" priority="46" stopIfTrue="1" operator="greaterThan">
      <formula>10</formula>
    </cfRule>
  </conditionalFormatting>
  <conditionalFormatting sqref="L13">
    <cfRule type="cellIs" dxfId="631" priority="45" stopIfTrue="1" operator="greaterThan">
      <formula>10</formula>
    </cfRule>
  </conditionalFormatting>
  <conditionalFormatting sqref="M13">
    <cfRule type="cellIs" dxfId="630" priority="44" stopIfTrue="1" operator="greaterThan">
      <formula>20</formula>
    </cfRule>
  </conditionalFormatting>
  <conditionalFormatting sqref="N13">
    <cfRule type="cellIs" dxfId="629" priority="43" stopIfTrue="1" operator="greaterThan">
      <formula>2</formula>
    </cfRule>
  </conditionalFormatting>
  <conditionalFormatting sqref="K13">
    <cfRule type="cellIs" dxfId="628" priority="42" stopIfTrue="1" operator="greaterThan">
      <formula>40</formula>
    </cfRule>
  </conditionalFormatting>
  <conditionalFormatting sqref="L13">
    <cfRule type="cellIs" dxfId="627" priority="41" stopIfTrue="1" operator="greaterThan">
      <formula>10</formula>
    </cfRule>
  </conditionalFormatting>
  <conditionalFormatting sqref="M13">
    <cfRule type="cellIs" dxfId="626" priority="40" stopIfTrue="1" operator="greaterThan">
      <formula>20</formula>
    </cfRule>
  </conditionalFormatting>
  <conditionalFormatting sqref="N13">
    <cfRule type="cellIs" dxfId="625" priority="39" stopIfTrue="1" operator="greaterThan">
      <formula>2</formula>
    </cfRule>
  </conditionalFormatting>
  <conditionalFormatting sqref="J13">
    <cfRule type="cellIs" dxfId="624" priority="38" stopIfTrue="1" operator="greaterThan">
      <formula>10</formula>
    </cfRule>
  </conditionalFormatting>
  <conditionalFormatting sqref="J13">
    <cfRule type="cellIs" dxfId="623" priority="37" stopIfTrue="1" operator="greaterThan">
      <formula>10</formula>
    </cfRule>
  </conditionalFormatting>
  <conditionalFormatting sqref="K13">
    <cfRule type="cellIs" dxfId="622" priority="36" stopIfTrue="1" operator="greaterThan">
      <formula>40</formula>
    </cfRule>
  </conditionalFormatting>
  <conditionalFormatting sqref="J13">
    <cfRule type="cellIs" dxfId="621" priority="35" stopIfTrue="1" operator="greaterThan">
      <formula>10</formula>
    </cfRule>
  </conditionalFormatting>
  <conditionalFormatting sqref="L13">
    <cfRule type="cellIs" dxfId="620" priority="34" stopIfTrue="1" operator="greaterThan">
      <formula>10</formula>
    </cfRule>
  </conditionalFormatting>
  <conditionalFormatting sqref="M13">
    <cfRule type="cellIs" dxfId="619" priority="33" stopIfTrue="1" operator="greaterThan">
      <formula>20</formula>
    </cfRule>
  </conditionalFormatting>
  <conditionalFormatting sqref="N13">
    <cfRule type="cellIs" dxfId="618" priority="32" stopIfTrue="1" operator="greaterThan">
      <formula>2</formula>
    </cfRule>
  </conditionalFormatting>
  <conditionalFormatting sqref="K15">
    <cfRule type="cellIs" dxfId="617" priority="31" stopIfTrue="1" operator="greaterThan">
      <formula>40</formula>
    </cfRule>
  </conditionalFormatting>
  <conditionalFormatting sqref="J15">
    <cfRule type="cellIs" dxfId="616" priority="30" stopIfTrue="1" operator="greaterThan">
      <formula>10</formula>
    </cfRule>
  </conditionalFormatting>
  <conditionalFormatting sqref="L15">
    <cfRule type="cellIs" dxfId="615" priority="29" stopIfTrue="1" operator="greaterThan">
      <formula>10</formula>
    </cfRule>
  </conditionalFormatting>
  <conditionalFormatting sqref="M15">
    <cfRule type="cellIs" dxfId="614" priority="28" stopIfTrue="1" operator="greaterThan">
      <formula>20</formula>
    </cfRule>
  </conditionalFormatting>
  <conditionalFormatting sqref="N15">
    <cfRule type="cellIs" dxfId="613" priority="27" stopIfTrue="1" operator="greaterThan">
      <formula>2</formula>
    </cfRule>
  </conditionalFormatting>
  <conditionalFormatting sqref="K15">
    <cfRule type="cellIs" dxfId="612" priority="26" stopIfTrue="1" operator="greaterThan">
      <formula>40</formula>
    </cfRule>
  </conditionalFormatting>
  <conditionalFormatting sqref="L15">
    <cfRule type="cellIs" dxfId="611" priority="25" stopIfTrue="1" operator="greaterThan">
      <formula>10</formula>
    </cfRule>
  </conditionalFormatting>
  <conditionalFormatting sqref="M15">
    <cfRule type="cellIs" dxfId="610" priority="24" stopIfTrue="1" operator="greaterThan">
      <formula>20</formula>
    </cfRule>
  </conditionalFormatting>
  <conditionalFormatting sqref="N15">
    <cfRule type="cellIs" dxfId="609" priority="23" stopIfTrue="1" operator="greaterThan">
      <formula>2</formula>
    </cfRule>
  </conditionalFormatting>
  <conditionalFormatting sqref="J15">
    <cfRule type="cellIs" dxfId="608" priority="22" stopIfTrue="1" operator="greaterThan">
      <formula>10</formula>
    </cfRule>
  </conditionalFormatting>
  <conditionalFormatting sqref="J15">
    <cfRule type="cellIs" dxfId="607" priority="21" stopIfTrue="1" operator="greaterThan">
      <formula>10</formula>
    </cfRule>
  </conditionalFormatting>
  <conditionalFormatting sqref="K15">
    <cfRule type="cellIs" dxfId="606" priority="20" stopIfTrue="1" operator="greaterThan">
      <formula>40</formula>
    </cfRule>
  </conditionalFormatting>
  <conditionalFormatting sqref="J15">
    <cfRule type="cellIs" dxfId="605" priority="19" stopIfTrue="1" operator="greaterThan">
      <formula>10</formula>
    </cfRule>
  </conditionalFormatting>
  <conditionalFormatting sqref="L15">
    <cfRule type="cellIs" dxfId="604" priority="18" stopIfTrue="1" operator="greaterThan">
      <formula>10</formula>
    </cfRule>
  </conditionalFormatting>
  <conditionalFormatting sqref="M15">
    <cfRule type="cellIs" dxfId="603" priority="17" stopIfTrue="1" operator="greaterThan">
      <formula>20</formula>
    </cfRule>
  </conditionalFormatting>
  <conditionalFormatting sqref="N15">
    <cfRule type="cellIs" dxfId="602" priority="16" stopIfTrue="1" operator="greaterThan">
      <formula>2</formula>
    </cfRule>
  </conditionalFormatting>
  <conditionalFormatting sqref="K17">
    <cfRule type="cellIs" dxfId="601" priority="15" stopIfTrue="1" operator="greaterThan">
      <formula>40</formula>
    </cfRule>
  </conditionalFormatting>
  <conditionalFormatting sqref="J17">
    <cfRule type="cellIs" dxfId="600" priority="14" stopIfTrue="1" operator="greaterThan">
      <formula>10</formula>
    </cfRule>
  </conditionalFormatting>
  <conditionalFormatting sqref="L17">
    <cfRule type="cellIs" dxfId="599" priority="13" stopIfTrue="1" operator="greaterThan">
      <formula>10</formula>
    </cfRule>
  </conditionalFormatting>
  <conditionalFormatting sqref="M17">
    <cfRule type="cellIs" dxfId="598" priority="12" stopIfTrue="1" operator="greaterThan">
      <formula>20</formula>
    </cfRule>
  </conditionalFormatting>
  <conditionalFormatting sqref="N17">
    <cfRule type="cellIs" dxfId="597" priority="11" stopIfTrue="1" operator="greaterThan">
      <formula>2</formula>
    </cfRule>
  </conditionalFormatting>
  <conditionalFormatting sqref="K17">
    <cfRule type="cellIs" dxfId="596" priority="10" stopIfTrue="1" operator="greaterThan">
      <formula>40</formula>
    </cfRule>
  </conditionalFormatting>
  <conditionalFormatting sqref="J17">
    <cfRule type="cellIs" dxfId="595" priority="9" stopIfTrue="1" operator="greaterThan">
      <formula>10</formula>
    </cfRule>
  </conditionalFormatting>
  <conditionalFormatting sqref="L17">
    <cfRule type="cellIs" dxfId="594" priority="8" stopIfTrue="1" operator="greaterThan">
      <formula>10</formula>
    </cfRule>
  </conditionalFormatting>
  <conditionalFormatting sqref="M17">
    <cfRule type="cellIs" dxfId="593" priority="7" stopIfTrue="1" operator="greaterThan">
      <formula>20</formula>
    </cfRule>
  </conditionalFormatting>
  <conditionalFormatting sqref="N17">
    <cfRule type="cellIs" dxfId="592" priority="6" stopIfTrue="1" operator="greaterThan">
      <formula>2</formula>
    </cfRule>
  </conditionalFormatting>
  <conditionalFormatting sqref="K17">
    <cfRule type="cellIs" dxfId="591" priority="5" stopIfTrue="1" operator="greaterThan">
      <formula>40</formula>
    </cfRule>
  </conditionalFormatting>
  <conditionalFormatting sqref="J17">
    <cfRule type="cellIs" dxfId="590" priority="4" stopIfTrue="1" operator="greaterThan">
      <formula>10</formula>
    </cfRule>
  </conditionalFormatting>
  <conditionalFormatting sqref="L17">
    <cfRule type="cellIs" dxfId="589" priority="3" stopIfTrue="1" operator="greaterThan">
      <formula>10</formula>
    </cfRule>
  </conditionalFormatting>
  <conditionalFormatting sqref="M17">
    <cfRule type="cellIs" dxfId="588" priority="2" stopIfTrue="1" operator="greaterThan">
      <formula>20</formula>
    </cfRule>
  </conditionalFormatting>
  <conditionalFormatting sqref="N17">
    <cfRule type="cellIs" dxfId="587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opLeftCell="A4"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59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66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5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77" t="s">
        <v>6</v>
      </c>
      <c r="D3" s="77" t="s">
        <v>7</v>
      </c>
      <c r="E3" s="77" t="s">
        <v>8</v>
      </c>
      <c r="F3" s="77" t="s">
        <v>9</v>
      </c>
      <c r="G3" s="77" t="s">
        <v>10</v>
      </c>
      <c r="H3" s="12" t="s">
        <v>0</v>
      </c>
      <c r="I3" s="108"/>
      <c r="J3" s="76" t="s">
        <v>6</v>
      </c>
      <c r="K3" s="76" t="s">
        <v>7</v>
      </c>
      <c r="L3" s="76" t="s">
        <v>8</v>
      </c>
      <c r="M3" s="76" t="s">
        <v>9</v>
      </c>
      <c r="N3" s="76" t="s">
        <v>10</v>
      </c>
      <c r="O3" s="13" t="s">
        <v>0</v>
      </c>
    </row>
    <row r="4" spans="1:15" ht="15" customHeight="1">
      <c r="A4" s="15">
        <v>1</v>
      </c>
      <c r="B4" s="44">
        <v>2536</v>
      </c>
      <c r="C4" s="45">
        <v>108.9</v>
      </c>
      <c r="D4" s="33">
        <v>83.4</v>
      </c>
      <c r="E4" s="33">
        <v>91.3</v>
      </c>
      <c r="F4" s="34">
        <v>30.96</v>
      </c>
      <c r="G4" s="34">
        <v>4.032</v>
      </c>
      <c r="H4" s="30">
        <v>30000</v>
      </c>
      <c r="I4" s="30">
        <v>2926</v>
      </c>
      <c r="J4" s="33">
        <v>0.6</v>
      </c>
      <c r="K4" s="33">
        <v>4.7</v>
      </c>
      <c r="L4" s="33">
        <v>3.8</v>
      </c>
      <c r="M4" s="34">
        <v>5.6159999999999997</v>
      </c>
      <c r="N4" s="34">
        <v>7.6999999999999999E-2</v>
      </c>
      <c r="O4" s="3" t="s">
        <v>36</v>
      </c>
    </row>
    <row r="5" spans="1:15" ht="15" customHeight="1">
      <c r="A5" s="15">
        <v>2</v>
      </c>
      <c r="B5" s="30">
        <v>2769</v>
      </c>
      <c r="C5" s="31">
        <v>113.4</v>
      </c>
      <c r="D5" s="31">
        <v>86.5</v>
      </c>
      <c r="E5" s="31">
        <v>94</v>
      </c>
      <c r="F5" s="32">
        <v>34.24</v>
      </c>
      <c r="G5" s="32">
        <v>3.8879999999999999</v>
      </c>
      <c r="H5" s="30">
        <v>28000</v>
      </c>
      <c r="I5" s="30">
        <v>2796</v>
      </c>
      <c r="J5" s="31">
        <v>0.5</v>
      </c>
      <c r="K5" s="31">
        <v>4.4000000000000004</v>
      </c>
      <c r="L5" s="31">
        <v>3.2</v>
      </c>
      <c r="M5" s="32">
        <v>5.9039999999999999</v>
      </c>
      <c r="N5" s="32">
        <v>7.1999999999999995E-2</v>
      </c>
      <c r="O5" s="3" t="s">
        <v>36</v>
      </c>
    </row>
    <row r="6" spans="1:15" ht="15" customHeight="1">
      <c r="A6" s="15">
        <v>3</v>
      </c>
      <c r="B6" s="30">
        <v>2587</v>
      </c>
      <c r="C6" s="31">
        <v>121.9</v>
      </c>
      <c r="D6" s="33">
        <v>97.4</v>
      </c>
      <c r="E6" s="33">
        <v>141.1</v>
      </c>
      <c r="F6" s="34">
        <v>26.448</v>
      </c>
      <c r="G6" s="34">
        <v>3.552</v>
      </c>
      <c r="H6" s="30">
        <v>28000</v>
      </c>
      <c r="I6" s="30">
        <v>2705</v>
      </c>
      <c r="J6" s="31">
        <v>0.4</v>
      </c>
      <c r="K6" s="33">
        <v>5.2</v>
      </c>
      <c r="L6" s="33">
        <v>4</v>
      </c>
      <c r="M6" s="34">
        <v>5.7359999999999998</v>
      </c>
      <c r="N6" s="34">
        <v>0.13400000000000001</v>
      </c>
      <c r="O6" s="3" t="s">
        <v>36</v>
      </c>
    </row>
    <row r="7" spans="1:15" ht="15" customHeight="1">
      <c r="A7" s="15">
        <v>4</v>
      </c>
      <c r="B7" s="30">
        <v>2566</v>
      </c>
      <c r="C7" s="31">
        <v>132.9</v>
      </c>
      <c r="D7" s="31">
        <v>94.3</v>
      </c>
      <c r="E7" s="31">
        <v>96.7</v>
      </c>
      <c r="F7" s="32">
        <v>31.263999999999999</v>
      </c>
      <c r="G7" s="32">
        <v>3.1360000000000001</v>
      </c>
      <c r="H7" s="74">
        <v>30000</v>
      </c>
      <c r="I7" s="74">
        <v>2589</v>
      </c>
      <c r="J7" s="31">
        <v>0.5</v>
      </c>
      <c r="K7" s="31">
        <v>5.3</v>
      </c>
      <c r="L7" s="31">
        <v>4.2</v>
      </c>
      <c r="M7" s="32">
        <v>4.7759999999999998</v>
      </c>
      <c r="N7" s="32">
        <v>0.187</v>
      </c>
      <c r="O7" s="3" t="s">
        <v>36</v>
      </c>
    </row>
    <row r="8" spans="1:15" ht="15" customHeight="1">
      <c r="A8" s="15">
        <v>5</v>
      </c>
      <c r="B8" s="30">
        <v>2852</v>
      </c>
      <c r="C8" s="31">
        <v>122</v>
      </c>
      <c r="D8" s="31">
        <v>103.5</v>
      </c>
      <c r="E8" s="31">
        <v>92.9</v>
      </c>
      <c r="F8" s="32">
        <v>25.263999999999999</v>
      </c>
      <c r="G8" s="32">
        <v>3.032</v>
      </c>
      <c r="H8" s="30">
        <v>26000</v>
      </c>
      <c r="I8" s="30">
        <v>3061</v>
      </c>
      <c r="J8" s="31">
        <v>1.1000000000000001</v>
      </c>
      <c r="K8" s="31">
        <v>5.0999999999999996</v>
      </c>
      <c r="L8" s="31">
        <v>5.8</v>
      </c>
      <c r="M8" s="32">
        <v>3.048</v>
      </c>
      <c r="N8" s="32">
        <v>6.2E-2</v>
      </c>
      <c r="O8" s="3" t="s">
        <v>36</v>
      </c>
    </row>
    <row r="9" spans="1:15" ht="15" customHeight="1">
      <c r="A9" s="15">
        <v>6</v>
      </c>
      <c r="B9" s="30">
        <v>2615</v>
      </c>
      <c r="C9" s="31">
        <v>60.4</v>
      </c>
      <c r="D9" s="31">
        <v>70</v>
      </c>
      <c r="E9" s="31">
        <v>264</v>
      </c>
      <c r="F9" s="32">
        <v>30.544</v>
      </c>
      <c r="G9" s="32">
        <v>2.5920000000000001</v>
      </c>
      <c r="H9" s="30">
        <v>28000</v>
      </c>
      <c r="I9" s="30">
        <v>2712</v>
      </c>
      <c r="J9" s="31">
        <v>0.3</v>
      </c>
      <c r="K9" s="31">
        <v>5.2</v>
      </c>
      <c r="L9" s="31">
        <v>5</v>
      </c>
      <c r="M9" s="32">
        <v>3.8639999999999999</v>
      </c>
      <c r="N9" s="32">
        <v>0.192</v>
      </c>
      <c r="O9" s="3" t="s">
        <v>36</v>
      </c>
    </row>
    <row r="10" spans="1:15" ht="15" customHeight="1">
      <c r="A10" s="15">
        <v>7</v>
      </c>
      <c r="B10" s="30">
        <v>2126</v>
      </c>
      <c r="C10" s="31">
        <v>115.7</v>
      </c>
      <c r="D10" s="31">
        <v>93.7</v>
      </c>
      <c r="E10" s="31">
        <v>129</v>
      </c>
      <c r="F10" s="32">
        <v>25.744</v>
      </c>
      <c r="G10" s="32">
        <v>2.92</v>
      </c>
      <c r="H10" s="74">
        <v>27000</v>
      </c>
      <c r="I10" s="74">
        <v>1993</v>
      </c>
      <c r="J10" s="31">
        <v>0.3</v>
      </c>
      <c r="K10" s="31">
        <v>4</v>
      </c>
      <c r="L10" s="31">
        <v>4</v>
      </c>
      <c r="M10" s="32">
        <v>4.056</v>
      </c>
      <c r="N10" s="32">
        <v>5.8000000000000003E-2</v>
      </c>
      <c r="O10" s="3" t="s">
        <v>36</v>
      </c>
    </row>
    <row r="11" spans="1:15" ht="15" customHeight="1">
      <c r="A11" s="15">
        <v>8</v>
      </c>
      <c r="B11" s="30">
        <v>2591</v>
      </c>
      <c r="C11" s="31">
        <v>88</v>
      </c>
      <c r="D11" s="33">
        <v>86.2</v>
      </c>
      <c r="E11" s="33">
        <v>72</v>
      </c>
      <c r="F11" s="34">
        <v>31.216000000000001</v>
      </c>
      <c r="G11" s="34">
        <v>2.8239999999999998</v>
      </c>
      <c r="H11" s="30">
        <v>27000</v>
      </c>
      <c r="I11" s="30">
        <v>2743</v>
      </c>
      <c r="J11" s="51">
        <v>0.4</v>
      </c>
      <c r="K11" s="51">
        <v>4.9000000000000004</v>
      </c>
      <c r="L11" s="33">
        <v>7</v>
      </c>
      <c r="M11" s="52">
        <v>4.8719999999999999</v>
      </c>
      <c r="N11" s="34">
        <v>8.2000000000000003E-2</v>
      </c>
      <c r="O11" s="3" t="s">
        <v>36</v>
      </c>
    </row>
    <row r="12" spans="1:15" ht="15" customHeight="1">
      <c r="A12" s="15">
        <v>9</v>
      </c>
      <c r="B12" s="30">
        <v>2760</v>
      </c>
      <c r="C12" s="31">
        <v>74.099999999999994</v>
      </c>
      <c r="D12" s="31">
        <v>90.3</v>
      </c>
      <c r="E12" s="31">
        <v>101.3</v>
      </c>
      <c r="F12" s="32">
        <v>26.52</v>
      </c>
      <c r="G12" s="32">
        <v>2.7519999999999998</v>
      </c>
      <c r="H12" s="30">
        <v>27000</v>
      </c>
      <c r="I12" s="30">
        <v>3048</v>
      </c>
      <c r="J12" s="33">
        <v>0.5</v>
      </c>
      <c r="K12" s="33">
        <v>4.4000000000000004</v>
      </c>
      <c r="L12" s="33">
        <v>6</v>
      </c>
      <c r="M12" s="34">
        <v>6.048</v>
      </c>
      <c r="N12" s="34">
        <v>0.16800000000000001</v>
      </c>
      <c r="O12" s="3" t="s">
        <v>36</v>
      </c>
    </row>
    <row r="13" spans="1:15" ht="15" customHeight="1">
      <c r="A13" s="15">
        <v>10</v>
      </c>
      <c r="B13" s="35">
        <v>2690</v>
      </c>
      <c r="C13" s="31">
        <v>112</v>
      </c>
      <c r="D13" s="33">
        <v>92.1</v>
      </c>
      <c r="E13" s="33">
        <v>96</v>
      </c>
      <c r="F13" s="34">
        <v>23.943999999999999</v>
      </c>
      <c r="G13" s="34">
        <v>2.38</v>
      </c>
      <c r="H13" s="30">
        <v>26000</v>
      </c>
      <c r="I13" s="30">
        <v>2694</v>
      </c>
      <c r="J13" s="51">
        <v>0.3</v>
      </c>
      <c r="K13" s="51">
        <v>4.5</v>
      </c>
      <c r="L13" s="33">
        <v>5.2</v>
      </c>
      <c r="M13" s="52">
        <v>4.944</v>
      </c>
      <c r="N13" s="34">
        <v>0.192</v>
      </c>
      <c r="O13" s="3" t="s">
        <v>36</v>
      </c>
    </row>
    <row r="14" spans="1:15" ht="15" customHeight="1">
      <c r="A14" s="15">
        <v>11</v>
      </c>
      <c r="B14" s="30">
        <v>2553</v>
      </c>
      <c r="C14" s="31">
        <v>64.099999999999994</v>
      </c>
      <c r="D14" s="31">
        <v>62</v>
      </c>
      <c r="E14" s="31">
        <v>124</v>
      </c>
      <c r="F14" s="32">
        <v>22.32</v>
      </c>
      <c r="G14" s="32">
        <v>3.3839999999999999</v>
      </c>
      <c r="H14" s="30">
        <v>30000</v>
      </c>
      <c r="I14" s="30">
        <v>2691</v>
      </c>
      <c r="J14" s="33">
        <v>0.4</v>
      </c>
      <c r="K14" s="33">
        <v>4.0999999999999996</v>
      </c>
      <c r="L14" s="33">
        <v>5.2</v>
      </c>
      <c r="M14" s="34">
        <v>4.7759999999999998</v>
      </c>
      <c r="N14" s="34">
        <v>8.2000000000000003E-2</v>
      </c>
      <c r="O14" s="3" t="s">
        <v>36</v>
      </c>
    </row>
    <row r="15" spans="1:15" ht="15" customHeight="1">
      <c r="A15" s="15">
        <v>12</v>
      </c>
      <c r="B15" s="30">
        <v>2494</v>
      </c>
      <c r="C15" s="31">
        <v>75.3</v>
      </c>
      <c r="D15" s="33">
        <v>54.2</v>
      </c>
      <c r="E15" s="33">
        <v>78.3</v>
      </c>
      <c r="F15" s="34">
        <v>33.072000000000003</v>
      </c>
      <c r="G15" s="34">
        <v>2.88</v>
      </c>
      <c r="H15" s="30">
        <v>27000</v>
      </c>
      <c r="I15" s="30">
        <v>2606</v>
      </c>
      <c r="J15" s="51">
        <v>0.5</v>
      </c>
      <c r="K15" s="51">
        <v>4.5999999999999996</v>
      </c>
      <c r="L15" s="33">
        <v>6.4</v>
      </c>
      <c r="M15" s="52">
        <v>5.6159999999999997</v>
      </c>
      <c r="N15" s="34">
        <v>5.2999999999999999E-2</v>
      </c>
      <c r="O15" s="3" t="s">
        <v>36</v>
      </c>
    </row>
    <row r="16" spans="1:15" ht="15" customHeight="1">
      <c r="A16" s="15">
        <v>13</v>
      </c>
      <c r="B16" s="30">
        <v>2474</v>
      </c>
      <c r="C16" s="31">
        <v>116.5</v>
      </c>
      <c r="D16" s="31">
        <v>95.7</v>
      </c>
      <c r="E16" s="31">
        <v>367.5</v>
      </c>
      <c r="F16" s="32">
        <v>22.704000000000001</v>
      </c>
      <c r="G16" s="32">
        <v>4.2</v>
      </c>
      <c r="H16" s="30">
        <v>29000</v>
      </c>
      <c r="I16" s="30">
        <v>2298</v>
      </c>
      <c r="J16" s="33">
        <v>0.2</v>
      </c>
      <c r="K16" s="33">
        <v>6.3</v>
      </c>
      <c r="L16" s="33">
        <v>5.6</v>
      </c>
      <c r="M16" s="34">
        <v>6.4560000000000004</v>
      </c>
      <c r="N16" s="34">
        <v>7.1999999999999995E-2</v>
      </c>
      <c r="O16" s="3" t="s">
        <v>36</v>
      </c>
    </row>
    <row r="17" spans="1:15" ht="15" customHeight="1">
      <c r="A17" s="15">
        <v>14</v>
      </c>
      <c r="B17" s="30">
        <v>2495</v>
      </c>
      <c r="C17" s="33">
        <v>76.8</v>
      </c>
      <c r="D17" s="31">
        <v>77.599999999999994</v>
      </c>
      <c r="E17" s="31">
        <v>170</v>
      </c>
      <c r="F17" s="32">
        <v>26.111999999999998</v>
      </c>
      <c r="G17" s="32">
        <v>3.72</v>
      </c>
      <c r="H17" s="30">
        <v>29000</v>
      </c>
      <c r="I17" s="30">
        <v>2534</v>
      </c>
      <c r="J17" s="33">
        <v>0.3</v>
      </c>
      <c r="K17" s="33">
        <v>5.8</v>
      </c>
      <c r="L17" s="33">
        <v>5.2</v>
      </c>
      <c r="M17" s="34">
        <v>5.88</v>
      </c>
      <c r="N17" s="34">
        <v>3.7999999999999999E-2</v>
      </c>
      <c r="O17" s="3" t="s">
        <v>36</v>
      </c>
    </row>
    <row r="18" spans="1:15" ht="15" customHeight="1">
      <c r="A18" s="15">
        <v>15</v>
      </c>
      <c r="B18" s="30">
        <v>2411</v>
      </c>
      <c r="C18" s="33">
        <v>58.2</v>
      </c>
      <c r="D18" s="33">
        <v>67.5</v>
      </c>
      <c r="E18" s="33">
        <v>97.5</v>
      </c>
      <c r="F18" s="34">
        <v>24.623999999999999</v>
      </c>
      <c r="G18" s="34">
        <v>2.3279999999999998</v>
      </c>
      <c r="H18" s="30">
        <v>28000</v>
      </c>
      <c r="I18" s="30">
        <v>2579</v>
      </c>
      <c r="J18" s="33">
        <v>0.4</v>
      </c>
      <c r="K18" s="33">
        <v>5.7</v>
      </c>
      <c r="L18" s="33">
        <v>5.4</v>
      </c>
      <c r="M18" s="34">
        <v>4.7519999999999998</v>
      </c>
      <c r="N18" s="34">
        <v>0.14899999999999999</v>
      </c>
      <c r="O18" s="3" t="s">
        <v>36</v>
      </c>
    </row>
    <row r="19" spans="1:15" ht="15" customHeight="1">
      <c r="A19" s="15">
        <v>16</v>
      </c>
      <c r="B19" s="30">
        <v>2397</v>
      </c>
      <c r="C19" s="33">
        <v>89</v>
      </c>
      <c r="D19" s="33">
        <v>72.400000000000006</v>
      </c>
      <c r="E19" s="33">
        <v>108.2</v>
      </c>
      <c r="F19" s="34">
        <v>27.12</v>
      </c>
      <c r="G19" s="34">
        <v>3.12</v>
      </c>
      <c r="H19" s="30">
        <v>25000</v>
      </c>
      <c r="I19" s="30">
        <v>2364</v>
      </c>
      <c r="J19" s="33">
        <v>0.5</v>
      </c>
      <c r="K19" s="33">
        <v>6.2</v>
      </c>
      <c r="L19" s="33">
        <v>5</v>
      </c>
      <c r="M19" s="34">
        <v>5.64</v>
      </c>
      <c r="N19" s="34">
        <v>0.115</v>
      </c>
      <c r="O19" s="3" t="s">
        <v>36</v>
      </c>
    </row>
    <row r="20" spans="1:15" ht="15" customHeight="1">
      <c r="A20" s="15">
        <v>17</v>
      </c>
      <c r="B20" s="30">
        <v>1797</v>
      </c>
      <c r="C20" s="33">
        <v>92.6</v>
      </c>
      <c r="D20" s="33">
        <v>86.8</v>
      </c>
      <c r="E20" s="33">
        <v>87.1</v>
      </c>
      <c r="F20" s="34">
        <v>23.52</v>
      </c>
      <c r="G20" s="34">
        <v>2.3039999999999998</v>
      </c>
      <c r="H20" s="30">
        <v>28000</v>
      </c>
      <c r="I20" s="30">
        <v>2365</v>
      </c>
      <c r="J20" s="33">
        <v>0.3</v>
      </c>
      <c r="K20" s="33">
        <v>6.1</v>
      </c>
      <c r="L20" s="33">
        <v>5.6</v>
      </c>
      <c r="M20" s="34">
        <v>6.048</v>
      </c>
      <c r="N20" s="34">
        <v>0.01</v>
      </c>
      <c r="O20" s="3" t="s">
        <v>36</v>
      </c>
    </row>
    <row r="21" spans="1:15" ht="15" customHeight="1">
      <c r="A21" s="15">
        <v>18</v>
      </c>
      <c r="B21" s="30">
        <v>2629</v>
      </c>
      <c r="C21" s="33">
        <v>118.1</v>
      </c>
      <c r="D21" s="33">
        <v>91.7</v>
      </c>
      <c r="E21" s="33">
        <v>30.6</v>
      </c>
      <c r="F21" s="34">
        <v>15.144</v>
      </c>
      <c r="G21" s="34">
        <v>0.876</v>
      </c>
      <c r="H21" s="30">
        <v>26000</v>
      </c>
      <c r="I21" s="30">
        <v>2667</v>
      </c>
      <c r="J21" s="33">
        <v>0.4</v>
      </c>
      <c r="K21" s="33">
        <v>4.3</v>
      </c>
      <c r="L21" s="33">
        <v>2</v>
      </c>
      <c r="M21" s="34">
        <v>4.968</v>
      </c>
      <c r="N21" s="34">
        <v>0.14399999999999999</v>
      </c>
      <c r="O21" s="3" t="s">
        <v>36</v>
      </c>
    </row>
    <row r="22" spans="1:15" ht="15" customHeight="1">
      <c r="A22" s="15">
        <v>19</v>
      </c>
      <c r="B22" s="30">
        <v>2735</v>
      </c>
      <c r="C22" s="33">
        <v>96.2</v>
      </c>
      <c r="D22" s="33">
        <v>90.2</v>
      </c>
      <c r="E22" s="33">
        <v>62.5</v>
      </c>
      <c r="F22" s="34">
        <v>22.728000000000002</v>
      </c>
      <c r="G22" s="34">
        <v>1.6679999999999999</v>
      </c>
      <c r="H22" s="78">
        <v>28000</v>
      </c>
      <c r="I22" s="78">
        <v>3087</v>
      </c>
      <c r="J22" s="33">
        <v>0.4</v>
      </c>
      <c r="K22" s="33">
        <v>4.3</v>
      </c>
      <c r="L22" s="33">
        <v>1.8</v>
      </c>
      <c r="M22" s="34">
        <v>5.9039999999999999</v>
      </c>
      <c r="N22" s="34">
        <v>0.12</v>
      </c>
      <c r="O22" s="3" t="s">
        <v>36</v>
      </c>
    </row>
    <row r="23" spans="1:15" ht="15" customHeight="1">
      <c r="A23" s="15">
        <v>20</v>
      </c>
      <c r="B23" s="30">
        <v>2489</v>
      </c>
      <c r="C23" s="33">
        <v>130.4</v>
      </c>
      <c r="D23" s="33">
        <v>85.2</v>
      </c>
      <c r="E23" s="33">
        <v>41.4</v>
      </c>
      <c r="F23" s="34">
        <v>30.192</v>
      </c>
      <c r="G23" s="34">
        <v>2.2320000000000002</v>
      </c>
      <c r="H23" s="30">
        <v>28000</v>
      </c>
      <c r="I23" s="30">
        <v>2514</v>
      </c>
      <c r="J23" s="33">
        <v>0.7</v>
      </c>
      <c r="K23" s="33">
        <v>6.6</v>
      </c>
      <c r="L23" s="33">
        <v>1.6</v>
      </c>
      <c r="M23" s="34">
        <v>4.2720000000000002</v>
      </c>
      <c r="N23" s="34">
        <v>4.2999999999999997E-2</v>
      </c>
      <c r="O23" s="3" t="s">
        <v>36</v>
      </c>
    </row>
    <row r="24" spans="1:15" ht="15" customHeight="1">
      <c r="A24" s="15">
        <v>21</v>
      </c>
      <c r="B24" s="30">
        <v>2544</v>
      </c>
      <c r="C24" s="31">
        <v>127.2</v>
      </c>
      <c r="D24" s="31">
        <v>91.4</v>
      </c>
      <c r="E24" s="31">
        <v>97.5</v>
      </c>
      <c r="F24" s="32">
        <v>26.303999999999998</v>
      </c>
      <c r="G24" s="32">
        <v>2.8319999999999999</v>
      </c>
      <c r="H24" s="30">
        <v>27000</v>
      </c>
      <c r="I24" s="30">
        <v>2674</v>
      </c>
      <c r="J24" s="33">
        <v>0.3</v>
      </c>
      <c r="K24" s="33">
        <v>5.8</v>
      </c>
      <c r="L24" s="33">
        <v>5.2</v>
      </c>
      <c r="M24" s="34">
        <v>5.016</v>
      </c>
      <c r="N24" s="34">
        <v>9.6000000000000002E-2</v>
      </c>
      <c r="O24" s="3" t="s">
        <v>36</v>
      </c>
    </row>
    <row r="25" spans="1:15" ht="15" customHeight="1">
      <c r="A25" s="15">
        <v>22</v>
      </c>
      <c r="B25" s="30">
        <v>2478</v>
      </c>
      <c r="C25" s="31">
        <v>60</v>
      </c>
      <c r="D25" s="31">
        <v>73.599999999999994</v>
      </c>
      <c r="E25" s="31">
        <v>69.2</v>
      </c>
      <c r="F25" s="32">
        <v>27.36</v>
      </c>
      <c r="G25" s="32">
        <v>2.8079999999999998</v>
      </c>
      <c r="H25" s="30">
        <v>25000</v>
      </c>
      <c r="I25" s="30">
        <v>2409</v>
      </c>
      <c r="J25" s="33">
        <v>0.2</v>
      </c>
      <c r="K25" s="33">
        <v>5</v>
      </c>
      <c r="L25" s="33">
        <v>3.4</v>
      </c>
      <c r="M25" s="34">
        <v>4.7759999999999998</v>
      </c>
      <c r="N25" s="34">
        <v>2.4E-2</v>
      </c>
      <c r="O25" s="3" t="s">
        <v>36</v>
      </c>
    </row>
    <row r="26" spans="1:15" ht="15" customHeight="1">
      <c r="A26" s="15">
        <v>23</v>
      </c>
      <c r="B26" s="30">
        <v>2471</v>
      </c>
      <c r="C26" s="31">
        <v>82.6</v>
      </c>
      <c r="D26" s="31">
        <v>64.900000000000006</v>
      </c>
      <c r="E26" s="31">
        <v>88.2</v>
      </c>
      <c r="F26" s="32">
        <v>25.02</v>
      </c>
      <c r="G26" s="32">
        <v>2.0880000000000001</v>
      </c>
      <c r="H26" s="30">
        <v>24000</v>
      </c>
      <c r="I26" s="30">
        <v>2538</v>
      </c>
      <c r="J26" s="33">
        <v>0.3</v>
      </c>
      <c r="K26" s="33">
        <v>5.2</v>
      </c>
      <c r="L26" s="33">
        <v>4</v>
      </c>
      <c r="M26" s="34">
        <v>4.7519999999999998</v>
      </c>
      <c r="N26" s="34">
        <v>0.01</v>
      </c>
      <c r="O26" s="3" t="s">
        <v>36</v>
      </c>
    </row>
    <row r="27" spans="1:15" ht="15" customHeight="1">
      <c r="A27" s="15">
        <v>24</v>
      </c>
      <c r="B27" s="30">
        <v>2361</v>
      </c>
      <c r="C27" s="31">
        <v>126.1</v>
      </c>
      <c r="D27" s="31">
        <v>89.5</v>
      </c>
      <c r="E27" s="31">
        <v>105</v>
      </c>
      <c r="F27" s="32">
        <v>26.687999999999999</v>
      </c>
      <c r="G27" s="32">
        <v>3</v>
      </c>
      <c r="H27" s="30">
        <v>27000</v>
      </c>
      <c r="I27" s="30">
        <v>2463</v>
      </c>
      <c r="J27" s="33">
        <v>0.2</v>
      </c>
      <c r="K27" s="33">
        <v>5.6</v>
      </c>
      <c r="L27" s="33">
        <v>4.8</v>
      </c>
      <c r="M27" s="34">
        <v>4.2480000000000002</v>
      </c>
      <c r="N27" s="34">
        <v>5.0000000000000001E-3</v>
      </c>
      <c r="O27" s="3" t="s">
        <v>36</v>
      </c>
    </row>
    <row r="28" spans="1:15" ht="15" customHeight="1">
      <c r="A28" s="15">
        <v>25</v>
      </c>
      <c r="B28" s="30">
        <v>2338</v>
      </c>
      <c r="C28" s="31">
        <v>67.2</v>
      </c>
      <c r="D28" s="31">
        <v>45.6</v>
      </c>
      <c r="E28" s="31">
        <v>100</v>
      </c>
      <c r="F28" s="32">
        <v>39.456000000000003</v>
      </c>
      <c r="G28" s="32">
        <v>3.36</v>
      </c>
      <c r="H28" s="30">
        <v>29000</v>
      </c>
      <c r="I28" s="30">
        <v>2328</v>
      </c>
      <c r="J28" s="33">
        <v>0.3</v>
      </c>
      <c r="K28" s="33">
        <v>4.4000000000000004</v>
      </c>
      <c r="L28" s="33">
        <v>4</v>
      </c>
      <c r="M28" s="34">
        <v>4.8239999999999998</v>
      </c>
      <c r="N28" s="34">
        <v>8.2000000000000003E-2</v>
      </c>
      <c r="O28" s="3" t="s">
        <v>36</v>
      </c>
    </row>
    <row r="29" spans="1:15" ht="15" customHeight="1">
      <c r="A29" s="15">
        <v>26</v>
      </c>
      <c r="B29" s="30">
        <v>2305</v>
      </c>
      <c r="C29" s="31">
        <v>66.2</v>
      </c>
      <c r="D29" s="31">
        <v>64.3</v>
      </c>
      <c r="E29" s="31">
        <v>173.3</v>
      </c>
      <c r="F29" s="32">
        <v>36.095999999999997</v>
      </c>
      <c r="G29" s="32">
        <v>4.2720000000000002</v>
      </c>
      <c r="H29" s="30">
        <v>28000</v>
      </c>
      <c r="I29" s="30">
        <v>2461</v>
      </c>
      <c r="J29" s="33">
        <v>0.2</v>
      </c>
      <c r="K29" s="33">
        <v>4.5999999999999996</v>
      </c>
      <c r="L29" s="33">
        <v>5.6</v>
      </c>
      <c r="M29" s="34">
        <v>2.988</v>
      </c>
      <c r="N29" s="34">
        <v>0.14899999999999999</v>
      </c>
      <c r="O29" s="3" t="s">
        <v>36</v>
      </c>
    </row>
    <row r="30" spans="1:15" ht="15" customHeight="1">
      <c r="A30" s="15">
        <v>27</v>
      </c>
      <c r="B30" s="30">
        <v>2309</v>
      </c>
      <c r="C30" s="31">
        <v>108.3</v>
      </c>
      <c r="D30" s="31">
        <v>92.5</v>
      </c>
      <c r="E30" s="31">
        <v>176</v>
      </c>
      <c r="F30" s="32">
        <v>41.04</v>
      </c>
      <c r="G30" s="32">
        <v>3.8879999999999999</v>
      </c>
      <c r="H30" s="74">
        <v>28000</v>
      </c>
      <c r="I30" s="74">
        <v>2289</v>
      </c>
      <c r="J30" s="31">
        <v>0.3</v>
      </c>
      <c r="K30" s="31">
        <v>4.3</v>
      </c>
      <c r="L30" s="31">
        <v>2</v>
      </c>
      <c r="M30" s="32">
        <v>3.37</v>
      </c>
      <c r="N30" s="32">
        <v>4.2999999999999997E-2</v>
      </c>
      <c r="O30" s="3" t="s">
        <v>36</v>
      </c>
    </row>
    <row r="31" spans="1:15" ht="15" customHeight="1">
      <c r="A31" s="15">
        <v>28</v>
      </c>
      <c r="B31" s="30">
        <v>2489</v>
      </c>
      <c r="C31" s="31">
        <v>130.80000000000001</v>
      </c>
      <c r="D31" s="31">
        <v>96.3</v>
      </c>
      <c r="E31" s="31">
        <v>125</v>
      </c>
      <c r="F31" s="32">
        <v>23.92</v>
      </c>
      <c r="G31" s="32">
        <v>2.5920000000000001</v>
      </c>
      <c r="H31" s="30">
        <v>28000</v>
      </c>
      <c r="I31" s="30">
        <v>2517</v>
      </c>
      <c r="J31" s="33">
        <v>0.3</v>
      </c>
      <c r="K31" s="33">
        <v>4.5</v>
      </c>
      <c r="L31" s="33">
        <v>1</v>
      </c>
      <c r="M31" s="34">
        <v>3.048</v>
      </c>
      <c r="N31" s="34">
        <v>0.16800000000000001</v>
      </c>
      <c r="O31" s="3" t="s">
        <v>36</v>
      </c>
    </row>
    <row r="32" spans="1:15" ht="15" customHeight="1">
      <c r="A32" s="15">
        <v>29</v>
      </c>
      <c r="B32" s="30">
        <v>2481</v>
      </c>
      <c r="C32" s="31">
        <v>68.900000000000006</v>
      </c>
      <c r="D32" s="31">
        <v>69.099999999999994</v>
      </c>
      <c r="E32" s="31">
        <v>88.8</v>
      </c>
      <c r="F32" s="32">
        <v>30.4</v>
      </c>
      <c r="G32" s="32">
        <v>2.2799999999999998</v>
      </c>
      <c r="H32" s="30">
        <v>25000</v>
      </c>
      <c r="I32" s="30">
        <v>2597</v>
      </c>
      <c r="J32" s="33">
        <v>0.4</v>
      </c>
      <c r="K32" s="33">
        <v>6.1</v>
      </c>
      <c r="L32" s="33">
        <v>1.2</v>
      </c>
      <c r="M32" s="34">
        <v>2.3639999999999999</v>
      </c>
      <c r="N32" s="34">
        <v>5.2999999999999999E-2</v>
      </c>
      <c r="O32" s="3" t="s">
        <v>36</v>
      </c>
    </row>
    <row r="33" spans="1:15" ht="15" customHeight="1">
      <c r="A33" s="15">
        <v>30</v>
      </c>
      <c r="B33" s="30">
        <v>2198</v>
      </c>
      <c r="C33" s="31">
        <v>70.400000000000006</v>
      </c>
      <c r="D33" s="31">
        <v>64.8</v>
      </c>
      <c r="E33" s="31">
        <v>67.5</v>
      </c>
      <c r="F33" s="32">
        <v>29.344000000000001</v>
      </c>
      <c r="G33" s="32">
        <v>2.7360000000000002</v>
      </c>
      <c r="H33" s="30">
        <v>25000</v>
      </c>
      <c r="I33" s="30">
        <v>2290</v>
      </c>
      <c r="J33" s="33">
        <v>0.4</v>
      </c>
      <c r="K33" s="33">
        <v>4.4000000000000004</v>
      </c>
      <c r="L33" s="33">
        <v>1.8</v>
      </c>
      <c r="M33" s="34">
        <v>3.6480000000000001</v>
      </c>
      <c r="N33" s="34">
        <v>0.115</v>
      </c>
      <c r="O33" s="3" t="s">
        <v>36</v>
      </c>
    </row>
    <row r="34" spans="1:15" ht="15" customHeight="1">
      <c r="A34" s="15"/>
      <c r="B34" s="30"/>
      <c r="C34" s="31"/>
      <c r="D34" s="31"/>
      <c r="E34" s="31"/>
      <c r="F34" s="32"/>
      <c r="G34" s="32"/>
      <c r="H34" s="30"/>
      <c r="I34" s="30"/>
      <c r="J34" s="33"/>
      <c r="K34" s="33"/>
      <c r="L34" s="33"/>
      <c r="M34" s="34"/>
      <c r="N34" s="34"/>
      <c r="O34" s="3"/>
    </row>
    <row r="35" spans="1:15" ht="15" customHeight="1">
      <c r="A35" s="75" t="s">
        <v>35</v>
      </c>
      <c r="B35" s="3">
        <f>SUM(B4:B34)</f>
        <v>74540</v>
      </c>
      <c r="C35" s="16">
        <f t="shared" ref="C35:N35" si="0">SUM(C4:C34)</f>
        <v>2874.2</v>
      </c>
      <c r="D35" s="16">
        <f t="shared" si="0"/>
        <v>2432.7000000000007</v>
      </c>
      <c r="E35" s="16">
        <f t="shared" si="0"/>
        <v>3435.8999999999996</v>
      </c>
      <c r="F35" s="4">
        <f t="shared" si="0"/>
        <v>839.30799999999999</v>
      </c>
      <c r="G35" s="4">
        <f t="shared" si="0"/>
        <v>87.676000000000016</v>
      </c>
      <c r="H35" s="3">
        <f t="shared" si="0"/>
        <v>821000</v>
      </c>
      <c r="I35" s="3">
        <f t="shared" si="0"/>
        <v>77538</v>
      </c>
      <c r="J35" s="16">
        <f t="shared" si="0"/>
        <v>11.900000000000002</v>
      </c>
      <c r="K35" s="16">
        <f t="shared" si="0"/>
        <v>151.6</v>
      </c>
      <c r="L35" s="16">
        <f t="shared" si="0"/>
        <v>125</v>
      </c>
      <c r="M35" s="4">
        <f t="shared" si="0"/>
        <v>142.21</v>
      </c>
      <c r="N35" s="4">
        <f t="shared" si="0"/>
        <v>2.7950000000000004</v>
      </c>
      <c r="O35" s="3" t="s">
        <v>36</v>
      </c>
    </row>
    <row r="36" spans="1:15" ht="20.100000000000001" customHeight="1">
      <c r="A36" s="75" t="s">
        <v>2</v>
      </c>
      <c r="B36" s="3">
        <f>MIN(B4:B34)</f>
        <v>1797</v>
      </c>
      <c r="C36" s="16">
        <f t="shared" ref="C36:N36" si="1">MIN(C4:C34)</f>
        <v>58.2</v>
      </c>
      <c r="D36" s="16">
        <f t="shared" si="1"/>
        <v>45.6</v>
      </c>
      <c r="E36" s="16">
        <f t="shared" si="1"/>
        <v>30.6</v>
      </c>
      <c r="F36" s="4">
        <f t="shared" si="1"/>
        <v>15.144</v>
      </c>
      <c r="G36" s="4">
        <f t="shared" si="1"/>
        <v>0.876</v>
      </c>
      <c r="H36" s="3">
        <f t="shared" si="1"/>
        <v>24000</v>
      </c>
      <c r="I36" s="3">
        <f t="shared" si="1"/>
        <v>1993</v>
      </c>
      <c r="J36" s="16">
        <f t="shared" si="1"/>
        <v>0.2</v>
      </c>
      <c r="K36" s="16">
        <f t="shared" si="1"/>
        <v>4</v>
      </c>
      <c r="L36" s="16">
        <f t="shared" si="1"/>
        <v>1</v>
      </c>
      <c r="M36" s="4">
        <f t="shared" si="1"/>
        <v>2.3639999999999999</v>
      </c>
      <c r="N36" s="4">
        <f t="shared" si="1"/>
        <v>5.0000000000000001E-3</v>
      </c>
      <c r="O36" s="3" t="s">
        <v>36</v>
      </c>
    </row>
    <row r="37" spans="1:15" ht="20.100000000000001" customHeight="1">
      <c r="A37" s="75" t="s">
        <v>3</v>
      </c>
      <c r="B37" s="3">
        <f>MAX(B4:B34)</f>
        <v>2852</v>
      </c>
      <c r="C37" s="16">
        <f t="shared" ref="C37:N37" si="2">MAX(C4:C34)</f>
        <v>132.9</v>
      </c>
      <c r="D37" s="16">
        <f t="shared" si="2"/>
        <v>103.5</v>
      </c>
      <c r="E37" s="16">
        <f t="shared" si="2"/>
        <v>367.5</v>
      </c>
      <c r="F37" s="4">
        <f t="shared" si="2"/>
        <v>41.04</v>
      </c>
      <c r="G37" s="4">
        <f t="shared" si="2"/>
        <v>4.2720000000000002</v>
      </c>
      <c r="H37" s="3">
        <f t="shared" si="2"/>
        <v>30000</v>
      </c>
      <c r="I37" s="3">
        <f t="shared" si="2"/>
        <v>3087</v>
      </c>
      <c r="J37" s="16">
        <f t="shared" si="2"/>
        <v>1.1000000000000001</v>
      </c>
      <c r="K37" s="16">
        <f t="shared" si="2"/>
        <v>6.6</v>
      </c>
      <c r="L37" s="16">
        <f t="shared" si="2"/>
        <v>7</v>
      </c>
      <c r="M37" s="4">
        <f t="shared" si="2"/>
        <v>6.4560000000000004</v>
      </c>
      <c r="N37" s="4">
        <f t="shared" si="2"/>
        <v>0.192</v>
      </c>
      <c r="O37" s="3" t="s">
        <v>36</v>
      </c>
    </row>
    <row r="38" spans="1:15" ht="19.5" customHeight="1">
      <c r="A38" s="75" t="s">
        <v>4</v>
      </c>
      <c r="B38" s="3">
        <f>AVERAGE(B4:B34)</f>
        <v>2484.6666666666665</v>
      </c>
      <c r="C38" s="16">
        <f t="shared" ref="C38:N38" si="3">AVERAGE(C4:C34)</f>
        <v>95.806666666666658</v>
      </c>
      <c r="D38" s="16">
        <f t="shared" si="3"/>
        <v>81.090000000000018</v>
      </c>
      <c r="E38" s="16">
        <f t="shared" si="3"/>
        <v>114.52999999999999</v>
      </c>
      <c r="F38" s="4">
        <f t="shared" si="3"/>
        <v>27.976933333333331</v>
      </c>
      <c r="G38" s="4">
        <f t="shared" si="3"/>
        <v>2.9225333333333339</v>
      </c>
      <c r="H38" s="3">
        <f>ROUND((AVERAGE(H4:H34)),-3)</f>
        <v>27000</v>
      </c>
      <c r="I38" s="3">
        <f t="shared" si="3"/>
        <v>2584.6</v>
      </c>
      <c r="J38" s="16">
        <f t="shared" si="3"/>
        <v>0.39666666666666672</v>
      </c>
      <c r="K38" s="16">
        <f t="shared" si="3"/>
        <v>5.0533333333333328</v>
      </c>
      <c r="L38" s="16">
        <f t="shared" si="3"/>
        <v>4.166666666666667</v>
      </c>
      <c r="M38" s="4">
        <f t="shared" si="3"/>
        <v>4.740333333333334</v>
      </c>
      <c r="N38" s="4">
        <f t="shared" si="3"/>
        <v>9.3166666666666675E-2</v>
      </c>
      <c r="O38" s="3" t="s">
        <v>36</v>
      </c>
    </row>
    <row r="43" spans="1:15">
      <c r="C43" s="70"/>
      <c r="D43" s="69"/>
      <c r="E43" s="69"/>
      <c r="F43" s="69"/>
      <c r="G43" s="69"/>
      <c r="H43" s="69"/>
      <c r="I43" s="69"/>
      <c r="J43" s="70"/>
      <c r="K43" s="69"/>
      <c r="L43" s="69"/>
      <c r="M43" s="69"/>
      <c r="N43" s="69"/>
    </row>
  </sheetData>
  <mergeCells count="6">
    <mergeCell ref="B1:O1"/>
    <mergeCell ref="A2:A3"/>
    <mergeCell ref="B2:B3"/>
    <mergeCell ref="C2:H2"/>
    <mergeCell ref="I2:I3"/>
    <mergeCell ref="J2:O2"/>
  </mergeCells>
  <phoneticPr fontId="2" type="noConversion"/>
  <conditionalFormatting sqref="K11:K21 K2:K3 K44:K65536 K39:K42 K31:K34 K23:K29 K8:K9 K5">
    <cfRule type="cellIs" dxfId="586" priority="138" stopIfTrue="1" operator="greaterThan">
      <formula>40</formula>
    </cfRule>
  </conditionalFormatting>
  <conditionalFormatting sqref="J11:J21 J2:J3 J44:J65536 J39:J42 J31:J34 J23:J29 J5:J6 J8:J9">
    <cfRule type="cellIs" dxfId="585" priority="137" stopIfTrue="1" operator="greaterThan">
      <formula>10</formula>
    </cfRule>
  </conditionalFormatting>
  <conditionalFormatting sqref="L11:L21 L2:L3 L44:L65536 L39:L42 L31:L34 L23:L29 L8:L9 L5">
    <cfRule type="cellIs" dxfId="584" priority="136" stopIfTrue="1" operator="greaterThan">
      <formula>10</formula>
    </cfRule>
  </conditionalFormatting>
  <conditionalFormatting sqref="M11:M21 M2:M3 M44:M65536 M39:M42 M31:M34 M23:M29 M8:M9 M5">
    <cfRule type="cellIs" dxfId="583" priority="135" stopIfTrue="1" operator="greaterThan">
      <formula>20</formula>
    </cfRule>
  </conditionalFormatting>
  <conditionalFormatting sqref="N11:N21 N2:N3 N44:N65536 N39:N42 N31:N34 N23:N29 N8:N9 N5">
    <cfRule type="cellIs" dxfId="582" priority="134" stopIfTrue="1" operator="greaterThan">
      <formula>2</formula>
    </cfRule>
  </conditionalFormatting>
  <conditionalFormatting sqref="O2:O65536">
    <cfRule type="cellIs" dxfId="581" priority="133" stopIfTrue="1" operator="greaterThan">
      <formula>3000</formula>
    </cfRule>
  </conditionalFormatting>
  <conditionalFormatting sqref="K13:K14">
    <cfRule type="cellIs" dxfId="580" priority="132" stopIfTrue="1" operator="greaterThan">
      <formula>40</formula>
    </cfRule>
  </conditionalFormatting>
  <conditionalFormatting sqref="J13:J14">
    <cfRule type="cellIs" dxfId="579" priority="131" stopIfTrue="1" operator="greaterThan">
      <formula>10</formula>
    </cfRule>
  </conditionalFormatting>
  <conditionalFormatting sqref="L13:L14">
    <cfRule type="cellIs" dxfId="578" priority="130" stopIfTrue="1" operator="greaterThan">
      <formula>10</formula>
    </cfRule>
  </conditionalFormatting>
  <conditionalFormatting sqref="M13:M14">
    <cfRule type="cellIs" dxfId="577" priority="129" stopIfTrue="1" operator="greaterThan">
      <formula>20</formula>
    </cfRule>
  </conditionalFormatting>
  <conditionalFormatting sqref="N13:N14">
    <cfRule type="cellIs" dxfId="576" priority="128" stopIfTrue="1" operator="greaterThan">
      <formula>2</formula>
    </cfRule>
  </conditionalFormatting>
  <conditionalFormatting sqref="K13">
    <cfRule type="cellIs" dxfId="575" priority="127" stopIfTrue="1" operator="greaterThan">
      <formula>40</formula>
    </cfRule>
  </conditionalFormatting>
  <conditionalFormatting sqref="L13">
    <cfRule type="cellIs" dxfId="574" priority="126" stopIfTrue="1" operator="greaterThan">
      <formula>10</formula>
    </cfRule>
  </conditionalFormatting>
  <conditionalFormatting sqref="M13">
    <cfRule type="cellIs" dxfId="573" priority="125" stopIfTrue="1" operator="greaterThan">
      <formula>20</formula>
    </cfRule>
  </conditionalFormatting>
  <conditionalFormatting sqref="N13">
    <cfRule type="cellIs" dxfId="572" priority="124" stopIfTrue="1" operator="greaterThan">
      <formula>2</formula>
    </cfRule>
  </conditionalFormatting>
  <conditionalFormatting sqref="K14">
    <cfRule type="cellIs" dxfId="571" priority="123" stopIfTrue="1" operator="greaterThan">
      <formula>40</formula>
    </cfRule>
  </conditionalFormatting>
  <conditionalFormatting sqref="J14">
    <cfRule type="cellIs" dxfId="570" priority="122" stopIfTrue="1" operator="greaterThan">
      <formula>10</formula>
    </cfRule>
  </conditionalFormatting>
  <conditionalFormatting sqref="L14">
    <cfRule type="cellIs" dxfId="569" priority="121" stopIfTrue="1" operator="greaterThan">
      <formula>10</formula>
    </cfRule>
  </conditionalFormatting>
  <conditionalFormatting sqref="M14">
    <cfRule type="cellIs" dxfId="568" priority="120" stopIfTrue="1" operator="greaterThan">
      <formula>20</formula>
    </cfRule>
  </conditionalFormatting>
  <conditionalFormatting sqref="N14">
    <cfRule type="cellIs" dxfId="567" priority="119" stopIfTrue="1" operator="greaterThan">
      <formula>2</formula>
    </cfRule>
  </conditionalFormatting>
  <conditionalFormatting sqref="K17">
    <cfRule type="cellIs" dxfId="566" priority="118" stopIfTrue="1" operator="greaterThan">
      <formula>40</formula>
    </cfRule>
  </conditionalFormatting>
  <conditionalFormatting sqref="J17">
    <cfRule type="cellIs" dxfId="565" priority="117" stopIfTrue="1" operator="greaterThan">
      <formula>10</formula>
    </cfRule>
  </conditionalFormatting>
  <conditionalFormatting sqref="L17">
    <cfRule type="cellIs" dxfId="564" priority="116" stopIfTrue="1" operator="greaterThan">
      <formula>10</formula>
    </cfRule>
  </conditionalFormatting>
  <conditionalFormatting sqref="M17">
    <cfRule type="cellIs" dxfId="563" priority="115" stopIfTrue="1" operator="greaterThan">
      <formula>20</formula>
    </cfRule>
  </conditionalFormatting>
  <conditionalFormatting sqref="N17">
    <cfRule type="cellIs" dxfId="562" priority="114" stopIfTrue="1" operator="greaterThan">
      <formula>2</formula>
    </cfRule>
  </conditionalFormatting>
  <conditionalFormatting sqref="K17">
    <cfRule type="cellIs" dxfId="561" priority="113" stopIfTrue="1" operator="greaterThan">
      <formula>40</formula>
    </cfRule>
  </conditionalFormatting>
  <conditionalFormatting sqref="J17">
    <cfRule type="cellIs" dxfId="560" priority="112" stopIfTrue="1" operator="greaterThan">
      <formula>10</formula>
    </cfRule>
  </conditionalFormatting>
  <conditionalFormatting sqref="L17">
    <cfRule type="cellIs" dxfId="559" priority="111" stopIfTrue="1" operator="greaterThan">
      <formula>10</formula>
    </cfRule>
  </conditionalFormatting>
  <conditionalFormatting sqref="M17">
    <cfRule type="cellIs" dxfId="558" priority="110" stopIfTrue="1" operator="greaterThan">
      <formula>20</formula>
    </cfRule>
  </conditionalFormatting>
  <conditionalFormatting sqref="N17">
    <cfRule type="cellIs" dxfId="557" priority="109" stopIfTrue="1" operator="greaterThan">
      <formula>2</formula>
    </cfRule>
  </conditionalFormatting>
  <conditionalFormatting sqref="K21">
    <cfRule type="cellIs" dxfId="556" priority="108" stopIfTrue="1" operator="greaterThan">
      <formula>40</formula>
    </cfRule>
  </conditionalFormatting>
  <conditionalFormatting sqref="J21">
    <cfRule type="cellIs" dxfId="555" priority="107" stopIfTrue="1" operator="greaterThan">
      <formula>10</formula>
    </cfRule>
  </conditionalFormatting>
  <conditionalFormatting sqref="L21">
    <cfRule type="cellIs" dxfId="554" priority="106" stopIfTrue="1" operator="greaterThan">
      <formula>10</formula>
    </cfRule>
  </conditionalFormatting>
  <conditionalFormatting sqref="M21">
    <cfRule type="cellIs" dxfId="553" priority="105" stopIfTrue="1" operator="greaterThan">
      <formula>20</formula>
    </cfRule>
  </conditionalFormatting>
  <conditionalFormatting sqref="N21">
    <cfRule type="cellIs" dxfId="552" priority="104" stopIfTrue="1" operator="greaterThan">
      <formula>2</formula>
    </cfRule>
  </conditionalFormatting>
  <conditionalFormatting sqref="K21">
    <cfRule type="cellIs" dxfId="551" priority="103" stopIfTrue="1" operator="greaterThan">
      <formula>40</formula>
    </cfRule>
  </conditionalFormatting>
  <conditionalFormatting sqref="J21">
    <cfRule type="cellIs" dxfId="550" priority="102" stopIfTrue="1" operator="greaterThan">
      <formula>10</formula>
    </cfRule>
  </conditionalFormatting>
  <conditionalFormatting sqref="L21">
    <cfRule type="cellIs" dxfId="549" priority="101" stopIfTrue="1" operator="greaterThan">
      <formula>10</formula>
    </cfRule>
  </conditionalFormatting>
  <conditionalFormatting sqref="M21">
    <cfRule type="cellIs" dxfId="548" priority="100" stopIfTrue="1" operator="greaterThan">
      <formula>20</formula>
    </cfRule>
  </conditionalFormatting>
  <conditionalFormatting sqref="N21">
    <cfRule type="cellIs" dxfId="547" priority="99" stopIfTrue="1" operator="greaterThan">
      <formula>2</formula>
    </cfRule>
  </conditionalFormatting>
  <conditionalFormatting sqref="K27">
    <cfRule type="cellIs" dxfId="546" priority="98" stopIfTrue="1" operator="greaterThan">
      <formula>40</formula>
    </cfRule>
  </conditionalFormatting>
  <conditionalFormatting sqref="J27">
    <cfRule type="cellIs" dxfId="545" priority="97" stopIfTrue="1" operator="greaterThan">
      <formula>10</formula>
    </cfRule>
  </conditionalFormatting>
  <conditionalFormatting sqref="L27">
    <cfRule type="cellIs" dxfId="544" priority="96" stopIfTrue="1" operator="greaterThan">
      <formula>10</formula>
    </cfRule>
  </conditionalFormatting>
  <conditionalFormatting sqref="M27">
    <cfRule type="cellIs" dxfId="543" priority="95" stopIfTrue="1" operator="greaterThan">
      <formula>20</formula>
    </cfRule>
  </conditionalFormatting>
  <conditionalFormatting sqref="N27">
    <cfRule type="cellIs" dxfId="542" priority="94" stopIfTrue="1" operator="greaterThan">
      <formula>2</formula>
    </cfRule>
  </conditionalFormatting>
  <conditionalFormatting sqref="K27">
    <cfRule type="cellIs" dxfId="541" priority="93" stopIfTrue="1" operator="greaterThan">
      <formula>40</formula>
    </cfRule>
  </conditionalFormatting>
  <conditionalFormatting sqref="J27">
    <cfRule type="cellIs" dxfId="540" priority="92" stopIfTrue="1" operator="greaterThan">
      <formula>10</formula>
    </cfRule>
  </conditionalFormatting>
  <conditionalFormatting sqref="L27">
    <cfRule type="cellIs" dxfId="539" priority="91" stopIfTrue="1" operator="greaterThan">
      <formula>10</formula>
    </cfRule>
  </conditionalFormatting>
  <conditionalFormatting sqref="M27">
    <cfRule type="cellIs" dxfId="538" priority="90" stopIfTrue="1" operator="greaterThan">
      <formula>20</formula>
    </cfRule>
  </conditionalFormatting>
  <conditionalFormatting sqref="N27">
    <cfRule type="cellIs" dxfId="537" priority="89" stopIfTrue="1" operator="greaterThan">
      <formula>2</formula>
    </cfRule>
  </conditionalFormatting>
  <conditionalFormatting sqref="K27">
    <cfRule type="cellIs" dxfId="536" priority="88" stopIfTrue="1" operator="greaterThan">
      <formula>40</formula>
    </cfRule>
  </conditionalFormatting>
  <conditionalFormatting sqref="J27">
    <cfRule type="cellIs" dxfId="535" priority="87" stopIfTrue="1" operator="greaterThan">
      <formula>10</formula>
    </cfRule>
  </conditionalFormatting>
  <conditionalFormatting sqref="L27">
    <cfRule type="cellIs" dxfId="534" priority="86" stopIfTrue="1" operator="greaterThan">
      <formula>10</formula>
    </cfRule>
  </conditionalFormatting>
  <conditionalFormatting sqref="M27">
    <cfRule type="cellIs" dxfId="533" priority="85" stopIfTrue="1" operator="greaterThan">
      <formula>20</formula>
    </cfRule>
  </conditionalFormatting>
  <conditionalFormatting sqref="N27">
    <cfRule type="cellIs" dxfId="532" priority="84" stopIfTrue="1" operator="greaterThan">
      <formula>2</formula>
    </cfRule>
  </conditionalFormatting>
  <conditionalFormatting sqref="K27">
    <cfRule type="cellIs" dxfId="531" priority="83" stopIfTrue="1" operator="greaterThan">
      <formula>40</formula>
    </cfRule>
  </conditionalFormatting>
  <conditionalFormatting sqref="J27">
    <cfRule type="cellIs" dxfId="530" priority="82" stopIfTrue="1" operator="greaterThan">
      <formula>10</formula>
    </cfRule>
  </conditionalFormatting>
  <conditionalFormatting sqref="L27">
    <cfRule type="cellIs" dxfId="529" priority="81" stopIfTrue="1" operator="greaterThan">
      <formula>10</formula>
    </cfRule>
  </conditionalFormatting>
  <conditionalFormatting sqref="M27">
    <cfRule type="cellIs" dxfId="528" priority="80" stopIfTrue="1" operator="greaterThan">
      <formula>20</formula>
    </cfRule>
  </conditionalFormatting>
  <conditionalFormatting sqref="N27">
    <cfRule type="cellIs" dxfId="527" priority="79" stopIfTrue="1" operator="greaterThan">
      <formula>2</formula>
    </cfRule>
  </conditionalFormatting>
  <conditionalFormatting sqref="K28">
    <cfRule type="cellIs" dxfId="526" priority="78" stopIfTrue="1" operator="greaterThan">
      <formula>40</formula>
    </cfRule>
  </conditionalFormatting>
  <conditionalFormatting sqref="J28">
    <cfRule type="cellIs" dxfId="525" priority="77" stopIfTrue="1" operator="greaterThan">
      <formula>10</formula>
    </cfRule>
  </conditionalFormatting>
  <conditionalFormatting sqref="L28">
    <cfRule type="cellIs" dxfId="524" priority="76" stopIfTrue="1" operator="greaterThan">
      <formula>10</formula>
    </cfRule>
  </conditionalFormatting>
  <conditionalFormatting sqref="M28">
    <cfRule type="cellIs" dxfId="523" priority="75" stopIfTrue="1" operator="greaterThan">
      <formula>20</formula>
    </cfRule>
  </conditionalFormatting>
  <conditionalFormatting sqref="N28">
    <cfRule type="cellIs" dxfId="522" priority="74" stopIfTrue="1" operator="greaterThan">
      <formula>2</formula>
    </cfRule>
  </conditionalFormatting>
  <conditionalFormatting sqref="K28">
    <cfRule type="cellIs" dxfId="521" priority="73" stopIfTrue="1" operator="greaterThan">
      <formula>40</formula>
    </cfRule>
  </conditionalFormatting>
  <conditionalFormatting sqref="J28">
    <cfRule type="cellIs" dxfId="520" priority="72" stopIfTrue="1" operator="greaterThan">
      <formula>10</formula>
    </cfRule>
  </conditionalFormatting>
  <conditionalFormatting sqref="L28">
    <cfRule type="cellIs" dxfId="519" priority="71" stopIfTrue="1" operator="greaterThan">
      <formula>10</formula>
    </cfRule>
  </conditionalFormatting>
  <conditionalFormatting sqref="M28">
    <cfRule type="cellIs" dxfId="518" priority="70" stopIfTrue="1" operator="greaterThan">
      <formula>20</formula>
    </cfRule>
  </conditionalFormatting>
  <conditionalFormatting sqref="N28">
    <cfRule type="cellIs" dxfId="517" priority="69" stopIfTrue="1" operator="greaterThan">
      <formula>2</formula>
    </cfRule>
  </conditionalFormatting>
  <conditionalFormatting sqref="J4">
    <cfRule type="cellIs" dxfId="516" priority="67" stopIfTrue="1" operator="greaterThan">
      <formula>10</formula>
    </cfRule>
  </conditionalFormatting>
  <conditionalFormatting sqref="K11">
    <cfRule type="cellIs" dxfId="515" priority="63" stopIfTrue="1" operator="greaterThan">
      <formula>40</formula>
    </cfRule>
  </conditionalFormatting>
  <conditionalFormatting sqref="J11">
    <cfRule type="cellIs" dxfId="514" priority="62" stopIfTrue="1" operator="greaterThan">
      <formula>10</formula>
    </cfRule>
  </conditionalFormatting>
  <conditionalFormatting sqref="L11">
    <cfRule type="cellIs" dxfId="513" priority="61" stopIfTrue="1" operator="greaterThan">
      <formula>10</formula>
    </cfRule>
  </conditionalFormatting>
  <conditionalFormatting sqref="M11">
    <cfRule type="cellIs" dxfId="512" priority="60" stopIfTrue="1" operator="greaterThan">
      <formula>20</formula>
    </cfRule>
  </conditionalFormatting>
  <conditionalFormatting sqref="N11">
    <cfRule type="cellIs" dxfId="511" priority="59" stopIfTrue="1" operator="greaterThan">
      <formula>2</formula>
    </cfRule>
  </conditionalFormatting>
  <conditionalFormatting sqref="K11">
    <cfRule type="cellIs" dxfId="510" priority="58" stopIfTrue="1" operator="greaterThan">
      <formula>40</formula>
    </cfRule>
  </conditionalFormatting>
  <conditionalFormatting sqref="J11">
    <cfRule type="cellIs" dxfId="509" priority="57" stopIfTrue="1" operator="greaterThan">
      <formula>10</formula>
    </cfRule>
  </conditionalFormatting>
  <conditionalFormatting sqref="L11">
    <cfRule type="cellIs" dxfId="508" priority="56" stopIfTrue="1" operator="greaterThan">
      <formula>10</formula>
    </cfRule>
  </conditionalFormatting>
  <conditionalFormatting sqref="M11">
    <cfRule type="cellIs" dxfId="507" priority="55" stopIfTrue="1" operator="greaterThan">
      <formula>20</formula>
    </cfRule>
  </conditionalFormatting>
  <conditionalFormatting sqref="N11">
    <cfRule type="cellIs" dxfId="506" priority="54" stopIfTrue="1" operator="greaterThan">
      <formula>2</formula>
    </cfRule>
  </conditionalFormatting>
  <conditionalFormatting sqref="J11">
    <cfRule type="cellIs" dxfId="505" priority="53" stopIfTrue="1" operator="greaterThan">
      <formula>10</formula>
    </cfRule>
  </conditionalFormatting>
  <conditionalFormatting sqref="K11">
    <cfRule type="cellIs" dxfId="504" priority="52" stopIfTrue="1" operator="greaterThan">
      <formula>40</formula>
    </cfRule>
  </conditionalFormatting>
  <conditionalFormatting sqref="J11">
    <cfRule type="cellIs" dxfId="503" priority="51" stopIfTrue="1" operator="greaterThan">
      <formula>10</formula>
    </cfRule>
  </conditionalFormatting>
  <conditionalFormatting sqref="L11">
    <cfRule type="cellIs" dxfId="502" priority="50" stopIfTrue="1" operator="greaterThan">
      <formula>10</formula>
    </cfRule>
  </conditionalFormatting>
  <conditionalFormatting sqref="M11">
    <cfRule type="cellIs" dxfId="501" priority="49" stopIfTrue="1" operator="greaterThan">
      <formula>20</formula>
    </cfRule>
  </conditionalFormatting>
  <conditionalFormatting sqref="N11">
    <cfRule type="cellIs" dxfId="500" priority="48" stopIfTrue="1" operator="greaterThan">
      <formula>2</formula>
    </cfRule>
  </conditionalFormatting>
  <conditionalFormatting sqref="K13">
    <cfRule type="cellIs" dxfId="499" priority="47" stopIfTrue="1" operator="greaterThan">
      <formula>40</formula>
    </cfRule>
  </conditionalFormatting>
  <conditionalFormatting sqref="J13">
    <cfRule type="cellIs" dxfId="498" priority="46" stopIfTrue="1" operator="greaterThan">
      <formula>10</formula>
    </cfRule>
  </conditionalFormatting>
  <conditionalFormatting sqref="L13">
    <cfRule type="cellIs" dxfId="497" priority="45" stopIfTrue="1" operator="greaterThan">
      <formula>10</formula>
    </cfRule>
  </conditionalFormatting>
  <conditionalFormatting sqref="M13">
    <cfRule type="cellIs" dxfId="496" priority="44" stopIfTrue="1" operator="greaterThan">
      <formula>20</formula>
    </cfRule>
  </conditionalFormatting>
  <conditionalFormatting sqref="N13">
    <cfRule type="cellIs" dxfId="495" priority="43" stopIfTrue="1" operator="greaterThan">
      <formula>2</formula>
    </cfRule>
  </conditionalFormatting>
  <conditionalFormatting sqref="K13">
    <cfRule type="cellIs" dxfId="494" priority="42" stopIfTrue="1" operator="greaterThan">
      <formula>40</formula>
    </cfRule>
  </conditionalFormatting>
  <conditionalFormatting sqref="L13">
    <cfRule type="cellIs" dxfId="493" priority="41" stopIfTrue="1" operator="greaterThan">
      <formula>10</formula>
    </cfRule>
  </conditionalFormatting>
  <conditionalFormatting sqref="M13">
    <cfRule type="cellIs" dxfId="492" priority="40" stopIfTrue="1" operator="greaterThan">
      <formula>20</formula>
    </cfRule>
  </conditionalFormatting>
  <conditionalFormatting sqref="N13">
    <cfRule type="cellIs" dxfId="491" priority="39" stopIfTrue="1" operator="greaterThan">
      <formula>2</formula>
    </cfRule>
  </conditionalFormatting>
  <conditionalFormatting sqref="J13">
    <cfRule type="cellIs" dxfId="490" priority="38" stopIfTrue="1" operator="greaterThan">
      <formula>10</formula>
    </cfRule>
  </conditionalFormatting>
  <conditionalFormatting sqref="J13">
    <cfRule type="cellIs" dxfId="489" priority="37" stopIfTrue="1" operator="greaterThan">
      <formula>10</formula>
    </cfRule>
  </conditionalFormatting>
  <conditionalFormatting sqref="K13">
    <cfRule type="cellIs" dxfId="488" priority="36" stopIfTrue="1" operator="greaterThan">
      <formula>40</formula>
    </cfRule>
  </conditionalFormatting>
  <conditionalFormatting sqref="J13">
    <cfRule type="cellIs" dxfId="487" priority="35" stopIfTrue="1" operator="greaterThan">
      <formula>10</formula>
    </cfRule>
  </conditionalFormatting>
  <conditionalFormatting sqref="L13">
    <cfRule type="cellIs" dxfId="486" priority="34" stopIfTrue="1" operator="greaterThan">
      <formula>10</formula>
    </cfRule>
  </conditionalFormatting>
  <conditionalFormatting sqref="M13">
    <cfRule type="cellIs" dxfId="485" priority="33" stopIfTrue="1" operator="greaterThan">
      <formula>20</formula>
    </cfRule>
  </conditionalFormatting>
  <conditionalFormatting sqref="N13">
    <cfRule type="cellIs" dxfId="484" priority="32" stopIfTrue="1" operator="greaterThan">
      <formula>2</formula>
    </cfRule>
  </conditionalFormatting>
  <conditionalFormatting sqref="K15">
    <cfRule type="cellIs" dxfId="483" priority="31" stopIfTrue="1" operator="greaterThan">
      <formula>40</formula>
    </cfRule>
  </conditionalFormatting>
  <conditionalFormatting sqref="J15">
    <cfRule type="cellIs" dxfId="482" priority="30" stopIfTrue="1" operator="greaterThan">
      <formula>10</formula>
    </cfRule>
  </conditionalFormatting>
  <conditionalFormatting sqref="L15">
    <cfRule type="cellIs" dxfId="481" priority="29" stopIfTrue="1" operator="greaterThan">
      <formula>10</formula>
    </cfRule>
  </conditionalFormatting>
  <conditionalFormatting sqref="M15">
    <cfRule type="cellIs" dxfId="480" priority="28" stopIfTrue="1" operator="greaterThan">
      <formula>20</formula>
    </cfRule>
  </conditionalFormatting>
  <conditionalFormatting sqref="N15">
    <cfRule type="cellIs" dxfId="479" priority="27" stopIfTrue="1" operator="greaterThan">
      <formula>2</formula>
    </cfRule>
  </conditionalFormatting>
  <conditionalFormatting sqref="K15">
    <cfRule type="cellIs" dxfId="478" priority="26" stopIfTrue="1" operator="greaterThan">
      <formula>40</formula>
    </cfRule>
  </conditionalFormatting>
  <conditionalFormatting sqref="L15">
    <cfRule type="cellIs" dxfId="477" priority="25" stopIfTrue="1" operator="greaterThan">
      <formula>10</formula>
    </cfRule>
  </conditionalFormatting>
  <conditionalFormatting sqref="M15">
    <cfRule type="cellIs" dxfId="476" priority="24" stopIfTrue="1" operator="greaterThan">
      <formula>20</formula>
    </cfRule>
  </conditionalFormatting>
  <conditionalFormatting sqref="N15">
    <cfRule type="cellIs" dxfId="475" priority="23" stopIfTrue="1" operator="greaterThan">
      <formula>2</formula>
    </cfRule>
  </conditionalFormatting>
  <conditionalFormatting sqref="J15">
    <cfRule type="cellIs" dxfId="474" priority="22" stopIfTrue="1" operator="greaterThan">
      <formula>10</formula>
    </cfRule>
  </conditionalFormatting>
  <conditionalFormatting sqref="J15">
    <cfRule type="cellIs" dxfId="473" priority="21" stopIfTrue="1" operator="greaterThan">
      <formula>10</formula>
    </cfRule>
  </conditionalFormatting>
  <conditionalFormatting sqref="K15">
    <cfRule type="cellIs" dxfId="472" priority="20" stopIfTrue="1" operator="greaterThan">
      <formula>40</formula>
    </cfRule>
  </conditionalFormatting>
  <conditionalFormatting sqref="J15">
    <cfRule type="cellIs" dxfId="471" priority="19" stopIfTrue="1" operator="greaterThan">
      <formula>10</formula>
    </cfRule>
  </conditionalFormatting>
  <conditionalFormatting sqref="L15">
    <cfRule type="cellIs" dxfId="470" priority="18" stopIfTrue="1" operator="greaterThan">
      <formula>10</formula>
    </cfRule>
  </conditionalFormatting>
  <conditionalFormatting sqref="M15">
    <cfRule type="cellIs" dxfId="469" priority="17" stopIfTrue="1" operator="greaterThan">
      <formula>20</formula>
    </cfRule>
  </conditionalFormatting>
  <conditionalFormatting sqref="N15">
    <cfRule type="cellIs" dxfId="468" priority="16" stopIfTrue="1" operator="greaterThan">
      <formula>2</formula>
    </cfRule>
  </conditionalFormatting>
  <conditionalFormatting sqref="K17">
    <cfRule type="cellIs" dxfId="467" priority="15" stopIfTrue="1" operator="greaterThan">
      <formula>40</formula>
    </cfRule>
  </conditionalFormatting>
  <conditionalFormatting sqref="J17">
    <cfRule type="cellIs" dxfId="466" priority="14" stopIfTrue="1" operator="greaterThan">
      <formula>10</formula>
    </cfRule>
  </conditionalFormatting>
  <conditionalFormatting sqref="L17">
    <cfRule type="cellIs" dxfId="465" priority="13" stopIfTrue="1" operator="greaterThan">
      <formula>10</formula>
    </cfRule>
  </conditionalFormatting>
  <conditionalFormatting sqref="M17">
    <cfRule type="cellIs" dxfId="464" priority="12" stopIfTrue="1" operator="greaterThan">
      <formula>20</formula>
    </cfRule>
  </conditionalFormatting>
  <conditionalFormatting sqref="N17">
    <cfRule type="cellIs" dxfId="463" priority="11" stopIfTrue="1" operator="greaterThan">
      <formula>2</formula>
    </cfRule>
  </conditionalFormatting>
  <conditionalFormatting sqref="K17">
    <cfRule type="cellIs" dxfId="462" priority="10" stopIfTrue="1" operator="greaterThan">
      <formula>40</formula>
    </cfRule>
  </conditionalFormatting>
  <conditionalFormatting sqref="J17">
    <cfRule type="cellIs" dxfId="461" priority="9" stopIfTrue="1" operator="greaterThan">
      <formula>10</formula>
    </cfRule>
  </conditionalFormatting>
  <conditionalFormatting sqref="L17">
    <cfRule type="cellIs" dxfId="460" priority="8" stopIfTrue="1" operator="greaterThan">
      <formula>10</formula>
    </cfRule>
  </conditionalFormatting>
  <conditionalFormatting sqref="M17">
    <cfRule type="cellIs" dxfId="459" priority="7" stopIfTrue="1" operator="greaterThan">
      <formula>20</formula>
    </cfRule>
  </conditionalFormatting>
  <conditionalFormatting sqref="N17">
    <cfRule type="cellIs" dxfId="458" priority="6" stopIfTrue="1" operator="greaterThan">
      <formula>2</formula>
    </cfRule>
  </conditionalFormatting>
  <conditionalFormatting sqref="K17">
    <cfRule type="cellIs" dxfId="457" priority="5" stopIfTrue="1" operator="greaterThan">
      <formula>40</formula>
    </cfRule>
  </conditionalFormatting>
  <conditionalFormatting sqref="J17">
    <cfRule type="cellIs" dxfId="456" priority="4" stopIfTrue="1" operator="greaterThan">
      <formula>10</formula>
    </cfRule>
  </conditionalFormatting>
  <conditionalFormatting sqref="L17">
    <cfRule type="cellIs" dxfId="455" priority="3" stopIfTrue="1" operator="greaterThan">
      <formula>10</formula>
    </cfRule>
  </conditionalFormatting>
  <conditionalFormatting sqref="M17">
    <cfRule type="cellIs" dxfId="454" priority="2" stopIfTrue="1" operator="greaterThan">
      <formula>20</formula>
    </cfRule>
  </conditionalFormatting>
  <conditionalFormatting sqref="N17">
    <cfRule type="cellIs" dxfId="453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opLeftCell="A16"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60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65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5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81" t="s">
        <v>6</v>
      </c>
      <c r="D3" s="81" t="s">
        <v>7</v>
      </c>
      <c r="E3" s="81" t="s">
        <v>8</v>
      </c>
      <c r="F3" s="81" t="s">
        <v>9</v>
      </c>
      <c r="G3" s="81" t="s">
        <v>10</v>
      </c>
      <c r="H3" s="12" t="s">
        <v>0</v>
      </c>
      <c r="I3" s="108"/>
      <c r="J3" s="80" t="s">
        <v>6</v>
      </c>
      <c r="K3" s="80" t="s">
        <v>7</v>
      </c>
      <c r="L3" s="80" t="s">
        <v>8</v>
      </c>
      <c r="M3" s="80" t="s">
        <v>9</v>
      </c>
      <c r="N3" s="80" t="s">
        <v>10</v>
      </c>
      <c r="O3" s="13" t="s">
        <v>0</v>
      </c>
    </row>
    <row r="4" spans="1:15" ht="15" customHeight="1">
      <c r="A4" s="15">
        <v>1</v>
      </c>
      <c r="B4" s="44">
        <v>2257</v>
      </c>
      <c r="C4" s="46">
        <v>80</v>
      </c>
      <c r="D4" s="33">
        <v>73.5</v>
      </c>
      <c r="E4" s="33">
        <v>90</v>
      </c>
      <c r="F4" s="34">
        <v>25.5</v>
      </c>
      <c r="G4" s="34">
        <v>2.5</v>
      </c>
      <c r="H4" s="30">
        <v>26000</v>
      </c>
      <c r="I4" s="30">
        <v>2248</v>
      </c>
      <c r="J4" s="33">
        <v>0.4</v>
      </c>
      <c r="K4" s="33">
        <v>5.8</v>
      </c>
      <c r="L4" s="33">
        <v>1.2</v>
      </c>
      <c r="M4" s="34">
        <v>3.56</v>
      </c>
      <c r="N4" s="34">
        <v>0.113</v>
      </c>
      <c r="O4" s="3" t="s">
        <v>36</v>
      </c>
    </row>
    <row r="5" spans="1:15" ht="15" customHeight="1">
      <c r="A5" s="15">
        <v>2</v>
      </c>
      <c r="B5" s="30">
        <v>2170</v>
      </c>
      <c r="C5" s="31">
        <v>77.2</v>
      </c>
      <c r="D5" s="31">
        <v>60.5</v>
      </c>
      <c r="E5" s="31">
        <v>70.099999999999994</v>
      </c>
      <c r="F5" s="32">
        <v>21.4</v>
      </c>
      <c r="G5" s="32">
        <v>2.411</v>
      </c>
      <c r="H5" s="30">
        <v>25000</v>
      </c>
      <c r="I5" s="30">
        <v>2058</v>
      </c>
      <c r="J5" s="31">
        <v>0.5</v>
      </c>
      <c r="K5" s="31">
        <v>5.8</v>
      </c>
      <c r="L5" s="31">
        <v>1.5</v>
      </c>
      <c r="M5" s="32">
        <v>3.7709999999999999</v>
      </c>
      <c r="N5" s="32">
        <v>0.08</v>
      </c>
      <c r="O5" s="3" t="s">
        <v>36</v>
      </c>
    </row>
    <row r="6" spans="1:15" ht="15" customHeight="1">
      <c r="A6" s="15">
        <v>3</v>
      </c>
      <c r="B6" s="30">
        <v>2281</v>
      </c>
      <c r="C6" s="31">
        <v>95.1</v>
      </c>
      <c r="D6" s="31">
        <v>82.1</v>
      </c>
      <c r="E6" s="31">
        <v>80.8</v>
      </c>
      <c r="F6" s="32">
        <v>26.6</v>
      </c>
      <c r="G6" s="32">
        <v>2.41</v>
      </c>
      <c r="H6" s="30">
        <v>26500</v>
      </c>
      <c r="I6" s="30">
        <v>2400</v>
      </c>
      <c r="J6" s="31">
        <v>0.6</v>
      </c>
      <c r="K6" s="31">
        <v>5.8</v>
      </c>
      <c r="L6" s="31">
        <v>1.3</v>
      </c>
      <c r="M6" s="32">
        <v>3.08</v>
      </c>
      <c r="N6" s="32">
        <v>6.8000000000000005E-2</v>
      </c>
      <c r="O6" s="3" t="s">
        <v>36</v>
      </c>
    </row>
    <row r="7" spans="1:15" ht="15" customHeight="1">
      <c r="A7" s="15">
        <v>4</v>
      </c>
      <c r="B7" s="30">
        <v>2310</v>
      </c>
      <c r="C7" s="31">
        <v>95.5</v>
      </c>
      <c r="D7" s="31">
        <v>87.5</v>
      </c>
      <c r="E7" s="31">
        <v>104.3</v>
      </c>
      <c r="F7" s="32">
        <v>35.328000000000003</v>
      </c>
      <c r="G7" s="32">
        <v>2.2559999999999998</v>
      </c>
      <c r="H7" s="74">
        <v>29000</v>
      </c>
      <c r="I7" s="74">
        <v>2379</v>
      </c>
      <c r="J7" s="31">
        <v>0.5</v>
      </c>
      <c r="K7" s="31">
        <v>5.8</v>
      </c>
      <c r="L7" s="31">
        <v>1.9</v>
      </c>
      <c r="M7" s="32">
        <v>3.8959999999999999</v>
      </c>
      <c r="N7" s="32">
        <v>7.0999999999999994E-2</v>
      </c>
      <c r="O7" s="3" t="s">
        <v>36</v>
      </c>
    </row>
    <row r="8" spans="1:15" ht="15" customHeight="1">
      <c r="A8" s="15">
        <v>5</v>
      </c>
      <c r="B8" s="30">
        <v>2309</v>
      </c>
      <c r="C8" s="31">
        <v>85</v>
      </c>
      <c r="D8" s="31">
        <v>87.9</v>
      </c>
      <c r="E8" s="31">
        <v>77</v>
      </c>
      <c r="F8" s="32">
        <v>27.936</v>
      </c>
      <c r="G8" s="32">
        <v>2.4239999999999999</v>
      </c>
      <c r="H8" s="30">
        <v>29000</v>
      </c>
      <c r="I8" s="30">
        <v>2158</v>
      </c>
      <c r="J8" s="31">
        <v>0.3</v>
      </c>
      <c r="K8" s="31">
        <v>4.9000000000000004</v>
      </c>
      <c r="L8" s="31">
        <v>1.2</v>
      </c>
      <c r="M8" s="32">
        <v>2</v>
      </c>
      <c r="N8" s="32">
        <v>0.105</v>
      </c>
      <c r="O8" s="3" t="s">
        <v>36</v>
      </c>
    </row>
    <row r="9" spans="1:15" ht="15" customHeight="1">
      <c r="A9" s="15">
        <v>6</v>
      </c>
      <c r="B9" s="30">
        <v>2339</v>
      </c>
      <c r="C9" s="31">
        <v>92</v>
      </c>
      <c r="D9" s="31">
        <v>97.5</v>
      </c>
      <c r="E9" s="31">
        <v>106</v>
      </c>
      <c r="F9" s="32">
        <v>29.8</v>
      </c>
      <c r="G9" s="32">
        <v>2.9</v>
      </c>
      <c r="H9" s="30">
        <v>28000</v>
      </c>
      <c r="I9" s="30">
        <v>2395</v>
      </c>
      <c r="J9" s="31">
        <v>0.3</v>
      </c>
      <c r="K9" s="31">
        <v>5</v>
      </c>
      <c r="L9" s="31">
        <v>1.5</v>
      </c>
      <c r="M9" s="32">
        <v>2.399</v>
      </c>
      <c r="N9" s="32">
        <v>0.08</v>
      </c>
      <c r="O9" s="3" t="s">
        <v>36</v>
      </c>
    </row>
    <row r="10" spans="1:15" ht="15" customHeight="1">
      <c r="A10" s="15">
        <v>7</v>
      </c>
      <c r="B10" s="30">
        <v>2320</v>
      </c>
      <c r="C10" s="31">
        <v>98.4</v>
      </c>
      <c r="D10" s="31">
        <v>83.5</v>
      </c>
      <c r="E10" s="31">
        <v>103.5</v>
      </c>
      <c r="F10" s="32">
        <v>23.76</v>
      </c>
      <c r="G10" s="32">
        <v>2.0880000000000001</v>
      </c>
      <c r="H10" s="74">
        <v>30000</v>
      </c>
      <c r="I10" s="74">
        <v>2327</v>
      </c>
      <c r="J10" s="31">
        <v>0.4</v>
      </c>
      <c r="K10" s="31">
        <v>5.8</v>
      </c>
      <c r="L10" s="31">
        <v>1.2</v>
      </c>
      <c r="M10" s="32">
        <v>2.3050000000000002</v>
      </c>
      <c r="N10" s="32">
        <v>8.2000000000000003E-2</v>
      </c>
      <c r="O10" s="3" t="s">
        <v>36</v>
      </c>
    </row>
    <row r="11" spans="1:15" ht="15" customHeight="1">
      <c r="A11" s="15">
        <v>8</v>
      </c>
      <c r="B11" s="30">
        <v>2243</v>
      </c>
      <c r="C11" s="31">
        <v>97.5</v>
      </c>
      <c r="D11" s="33">
        <v>88.2</v>
      </c>
      <c r="E11" s="33">
        <v>78.599999999999994</v>
      </c>
      <c r="F11" s="34">
        <v>24.576000000000001</v>
      </c>
      <c r="G11" s="34">
        <v>2.0640000000000001</v>
      </c>
      <c r="H11" s="30">
        <v>28000</v>
      </c>
      <c r="I11" s="30">
        <v>2323</v>
      </c>
      <c r="J11" s="51">
        <v>0.5</v>
      </c>
      <c r="K11" s="51">
        <v>6.4</v>
      </c>
      <c r="L11" s="33">
        <v>1</v>
      </c>
      <c r="M11" s="52">
        <v>2.5920000000000001</v>
      </c>
      <c r="N11" s="34">
        <v>0.108</v>
      </c>
      <c r="O11" s="3" t="s">
        <v>36</v>
      </c>
    </row>
    <row r="12" spans="1:15" ht="15" customHeight="1">
      <c r="A12" s="15">
        <v>9</v>
      </c>
      <c r="B12" s="30">
        <v>2030</v>
      </c>
      <c r="C12" s="31">
        <v>115.6</v>
      </c>
      <c r="D12" s="31">
        <v>95.5</v>
      </c>
      <c r="E12" s="31">
        <v>99</v>
      </c>
      <c r="F12" s="32">
        <v>28.4</v>
      </c>
      <c r="G12" s="32">
        <v>2.4</v>
      </c>
      <c r="H12" s="30">
        <v>28000</v>
      </c>
      <c r="I12" s="30">
        <v>2083</v>
      </c>
      <c r="J12" s="33">
        <v>0.5</v>
      </c>
      <c r="K12" s="33">
        <v>5.8</v>
      </c>
      <c r="L12" s="33">
        <v>2</v>
      </c>
      <c r="M12" s="34">
        <v>2.36</v>
      </c>
      <c r="N12" s="34">
        <v>0.17</v>
      </c>
      <c r="O12" s="3" t="s">
        <v>36</v>
      </c>
    </row>
    <row r="13" spans="1:15" ht="15" customHeight="1">
      <c r="A13" s="15">
        <v>10</v>
      </c>
      <c r="B13" s="35">
        <v>2142</v>
      </c>
      <c r="C13" s="31">
        <v>87.6</v>
      </c>
      <c r="D13" s="33">
        <v>86.4</v>
      </c>
      <c r="E13" s="33">
        <v>103</v>
      </c>
      <c r="F13" s="34">
        <v>30.4</v>
      </c>
      <c r="G13" s="34">
        <v>2.92</v>
      </c>
      <c r="H13" s="30">
        <v>31000</v>
      </c>
      <c r="I13" s="30">
        <v>2097</v>
      </c>
      <c r="J13" s="51">
        <v>0.2</v>
      </c>
      <c r="K13" s="51">
        <v>3.5</v>
      </c>
      <c r="L13" s="33">
        <v>4.5999999999999996</v>
      </c>
      <c r="M13" s="52">
        <v>4.26</v>
      </c>
      <c r="N13" s="34">
        <v>0.18</v>
      </c>
      <c r="O13" s="3" t="s">
        <v>36</v>
      </c>
    </row>
    <row r="14" spans="1:15" ht="15" customHeight="1">
      <c r="A14" s="15">
        <v>11</v>
      </c>
      <c r="B14" s="30">
        <v>2115</v>
      </c>
      <c r="C14" s="31">
        <v>90.6</v>
      </c>
      <c r="D14" s="31">
        <v>89.9</v>
      </c>
      <c r="E14" s="31">
        <v>46.7</v>
      </c>
      <c r="F14" s="32">
        <v>46.368000000000002</v>
      </c>
      <c r="G14" s="32">
        <v>4.1280000000000001</v>
      </c>
      <c r="H14" s="74">
        <v>32000</v>
      </c>
      <c r="I14" s="82">
        <v>2084</v>
      </c>
      <c r="J14" s="31">
        <v>0.2</v>
      </c>
      <c r="K14" s="31">
        <v>3.2</v>
      </c>
      <c r="L14" s="31">
        <v>5.2</v>
      </c>
      <c r="M14" s="32">
        <v>4.5119999999999996</v>
      </c>
      <c r="N14" s="32">
        <v>0.19700000000000001</v>
      </c>
      <c r="O14" s="3" t="s">
        <v>36</v>
      </c>
    </row>
    <row r="15" spans="1:15" ht="15" customHeight="1">
      <c r="A15" s="15">
        <v>12</v>
      </c>
      <c r="B15" s="30">
        <v>2130</v>
      </c>
      <c r="C15" s="31">
        <v>86</v>
      </c>
      <c r="D15" s="33">
        <v>80.5</v>
      </c>
      <c r="E15" s="33">
        <v>150</v>
      </c>
      <c r="F15" s="34">
        <v>42.863999999999997</v>
      </c>
      <c r="G15" s="34">
        <v>4.2480000000000002</v>
      </c>
      <c r="H15" s="30">
        <v>34000</v>
      </c>
      <c r="I15" s="30">
        <v>2019</v>
      </c>
      <c r="J15" s="51">
        <v>0.9</v>
      </c>
      <c r="K15" s="51">
        <v>3.5</v>
      </c>
      <c r="L15" s="33">
        <v>1.2</v>
      </c>
      <c r="M15" s="52">
        <v>4.3360000000000003</v>
      </c>
      <c r="N15" s="34">
        <v>7.3999999999999996E-2</v>
      </c>
      <c r="O15" s="3" t="s">
        <v>36</v>
      </c>
    </row>
    <row r="16" spans="1:15" ht="15" customHeight="1">
      <c r="A16" s="15">
        <v>13</v>
      </c>
      <c r="B16" s="30">
        <v>2154</v>
      </c>
      <c r="C16" s="31">
        <v>106</v>
      </c>
      <c r="D16" s="31">
        <v>94.6</v>
      </c>
      <c r="E16" s="31">
        <v>120</v>
      </c>
      <c r="F16" s="32">
        <v>38</v>
      </c>
      <c r="G16" s="32">
        <v>3.016</v>
      </c>
      <c r="H16" s="30">
        <v>32000</v>
      </c>
      <c r="I16" s="30">
        <v>2064</v>
      </c>
      <c r="J16" s="33">
        <v>0.8</v>
      </c>
      <c r="K16" s="33">
        <v>3.5</v>
      </c>
      <c r="L16" s="33">
        <v>4</v>
      </c>
      <c r="M16" s="34">
        <v>4.37</v>
      </c>
      <c r="N16" s="34">
        <v>0.1</v>
      </c>
      <c r="O16" s="3" t="s">
        <v>36</v>
      </c>
    </row>
    <row r="17" spans="1:15" ht="15" customHeight="1">
      <c r="A17" s="15">
        <v>14</v>
      </c>
      <c r="B17" s="30">
        <v>2208</v>
      </c>
      <c r="C17" s="33">
        <v>82.6</v>
      </c>
      <c r="D17" s="31">
        <v>77</v>
      </c>
      <c r="E17" s="31">
        <v>90</v>
      </c>
      <c r="F17" s="32">
        <v>30.32</v>
      </c>
      <c r="G17" s="32">
        <v>3.12</v>
      </c>
      <c r="H17" s="30">
        <v>34000</v>
      </c>
      <c r="I17" s="30">
        <v>2077</v>
      </c>
      <c r="J17" s="33">
        <v>0.8</v>
      </c>
      <c r="K17" s="33">
        <v>3.5</v>
      </c>
      <c r="L17" s="33">
        <v>4</v>
      </c>
      <c r="M17" s="34">
        <v>5.0199999999999996</v>
      </c>
      <c r="N17" s="34">
        <v>0.106</v>
      </c>
      <c r="O17" s="3" t="s">
        <v>36</v>
      </c>
    </row>
    <row r="18" spans="1:15" ht="15" customHeight="1">
      <c r="A18" s="15">
        <v>15</v>
      </c>
      <c r="B18" s="30">
        <v>2066</v>
      </c>
      <c r="C18" s="33">
        <v>90.5</v>
      </c>
      <c r="D18" s="33">
        <v>87.8</v>
      </c>
      <c r="E18" s="33">
        <v>131.30000000000001</v>
      </c>
      <c r="F18" s="34">
        <v>34.368000000000002</v>
      </c>
      <c r="G18" s="34">
        <v>4.1040000000000001</v>
      </c>
      <c r="H18" s="30">
        <v>32000</v>
      </c>
      <c r="I18" s="30">
        <v>2089</v>
      </c>
      <c r="J18" s="33">
        <v>0.8</v>
      </c>
      <c r="K18" s="33">
        <v>4</v>
      </c>
      <c r="L18" s="33">
        <v>4</v>
      </c>
      <c r="M18" s="34">
        <v>5.8079999999999998</v>
      </c>
      <c r="N18" s="34">
        <v>0.12</v>
      </c>
      <c r="O18" s="3" t="s">
        <v>36</v>
      </c>
    </row>
    <row r="19" spans="1:15" ht="15" customHeight="1">
      <c r="A19" s="15">
        <v>16</v>
      </c>
      <c r="B19" s="30">
        <v>2082</v>
      </c>
      <c r="C19" s="33">
        <v>86</v>
      </c>
      <c r="D19" s="33">
        <v>72.400000000000006</v>
      </c>
      <c r="E19" s="33">
        <v>272</v>
      </c>
      <c r="F19" s="34">
        <v>38.591999999999999</v>
      </c>
      <c r="G19" s="34">
        <v>4.4160000000000004</v>
      </c>
      <c r="H19" s="30">
        <v>31000</v>
      </c>
      <c r="I19" s="30">
        <v>2010</v>
      </c>
      <c r="J19" s="33">
        <v>0.6</v>
      </c>
      <c r="K19" s="33">
        <v>3.6</v>
      </c>
      <c r="L19" s="33">
        <v>5.6</v>
      </c>
      <c r="M19" s="34">
        <v>4.9279999999999999</v>
      </c>
      <c r="N19" s="34">
        <v>0.109</v>
      </c>
      <c r="O19" s="3" t="s">
        <v>36</v>
      </c>
    </row>
    <row r="20" spans="1:15" ht="15" customHeight="1">
      <c r="A20" s="15">
        <v>17</v>
      </c>
      <c r="B20" s="30">
        <v>1481</v>
      </c>
      <c r="C20" s="33">
        <v>145.80000000000001</v>
      </c>
      <c r="D20" s="33">
        <v>104.5</v>
      </c>
      <c r="E20" s="33">
        <v>69</v>
      </c>
      <c r="F20" s="34">
        <v>25.536000000000001</v>
      </c>
      <c r="G20" s="34">
        <v>2.6</v>
      </c>
      <c r="H20" s="30">
        <v>33000</v>
      </c>
      <c r="I20" s="30">
        <v>1715</v>
      </c>
      <c r="J20" s="33">
        <v>0.4</v>
      </c>
      <c r="K20" s="33">
        <v>4</v>
      </c>
      <c r="L20" s="33">
        <v>7.4</v>
      </c>
      <c r="M20" s="34">
        <v>5.4720000000000004</v>
      </c>
      <c r="N20" s="34">
        <v>0.16800000000000001</v>
      </c>
      <c r="O20" s="3" t="s">
        <v>36</v>
      </c>
    </row>
    <row r="21" spans="1:15" ht="15" customHeight="1">
      <c r="A21" s="15">
        <v>18</v>
      </c>
      <c r="B21" s="30">
        <v>2184</v>
      </c>
      <c r="C21" s="33">
        <v>62.4</v>
      </c>
      <c r="D21" s="33">
        <v>52</v>
      </c>
      <c r="E21" s="33">
        <v>142</v>
      </c>
      <c r="F21" s="34">
        <v>26.271999999999998</v>
      </c>
      <c r="G21" s="34">
        <v>3.3359999999999999</v>
      </c>
      <c r="H21" s="30">
        <v>32000</v>
      </c>
      <c r="I21" s="30">
        <v>1859</v>
      </c>
      <c r="J21" s="33">
        <v>0.4</v>
      </c>
      <c r="K21" s="33">
        <v>4</v>
      </c>
      <c r="L21" s="33">
        <v>5.2</v>
      </c>
      <c r="M21" s="34">
        <v>3.0640000000000001</v>
      </c>
      <c r="N21" s="34">
        <v>0.107</v>
      </c>
      <c r="O21" s="3" t="s">
        <v>36</v>
      </c>
    </row>
    <row r="22" spans="1:15" ht="15" customHeight="1">
      <c r="A22" s="15">
        <v>19</v>
      </c>
      <c r="B22" s="30">
        <v>2169</v>
      </c>
      <c r="C22" s="33">
        <v>77.2</v>
      </c>
      <c r="D22" s="33">
        <v>61</v>
      </c>
      <c r="E22" s="33">
        <v>124</v>
      </c>
      <c r="F22" s="34">
        <v>28.512</v>
      </c>
      <c r="G22" s="34">
        <v>3.6720000000000002</v>
      </c>
      <c r="H22" s="78">
        <v>30000</v>
      </c>
      <c r="I22" s="78">
        <v>2100</v>
      </c>
      <c r="J22" s="33">
        <v>0.7</v>
      </c>
      <c r="K22" s="33">
        <v>3.5</v>
      </c>
      <c r="L22" s="33">
        <v>3.2</v>
      </c>
      <c r="M22" s="34">
        <v>4.4000000000000004</v>
      </c>
      <c r="N22" s="34">
        <v>0.13600000000000001</v>
      </c>
      <c r="O22" s="3" t="s">
        <v>36</v>
      </c>
    </row>
    <row r="23" spans="1:15" ht="15" customHeight="1">
      <c r="A23" s="15">
        <v>20</v>
      </c>
      <c r="B23" s="30">
        <v>2252</v>
      </c>
      <c r="C23" s="33">
        <v>85</v>
      </c>
      <c r="D23" s="33">
        <v>81.599999999999994</v>
      </c>
      <c r="E23" s="33">
        <v>105</v>
      </c>
      <c r="F23" s="34">
        <v>27.92</v>
      </c>
      <c r="G23" s="34">
        <v>2.85</v>
      </c>
      <c r="H23" s="30">
        <v>32000</v>
      </c>
      <c r="I23" s="30">
        <v>2212</v>
      </c>
      <c r="J23" s="33">
        <v>0.3</v>
      </c>
      <c r="K23" s="33">
        <v>3.6</v>
      </c>
      <c r="L23" s="33">
        <v>3.5</v>
      </c>
      <c r="M23" s="34">
        <v>4.8</v>
      </c>
      <c r="N23" s="34">
        <v>0.10299999999999999</v>
      </c>
      <c r="O23" s="3" t="s">
        <v>36</v>
      </c>
    </row>
    <row r="24" spans="1:15" ht="15" customHeight="1">
      <c r="A24" s="15">
        <v>21</v>
      </c>
      <c r="B24" s="30">
        <v>2254</v>
      </c>
      <c r="C24" s="31">
        <v>93</v>
      </c>
      <c r="D24" s="31">
        <v>83.5</v>
      </c>
      <c r="E24" s="31">
        <v>90</v>
      </c>
      <c r="F24" s="32">
        <v>23.2</v>
      </c>
      <c r="G24" s="32">
        <v>2.5920000000000001</v>
      </c>
      <c r="H24" s="30">
        <v>30000</v>
      </c>
      <c r="I24" s="30">
        <v>2166</v>
      </c>
      <c r="J24" s="33">
        <v>0.3</v>
      </c>
      <c r="K24" s="33">
        <v>3.5</v>
      </c>
      <c r="L24" s="33">
        <v>2.2999999999999998</v>
      </c>
      <c r="M24" s="34">
        <v>3.5</v>
      </c>
      <c r="N24" s="34">
        <v>0.08</v>
      </c>
      <c r="O24" s="3" t="s">
        <v>36</v>
      </c>
    </row>
    <row r="25" spans="1:15" ht="15" customHeight="1">
      <c r="A25" s="15">
        <v>22</v>
      </c>
      <c r="B25" s="30">
        <v>2325</v>
      </c>
      <c r="C25" s="31">
        <v>114</v>
      </c>
      <c r="D25" s="31">
        <v>94.1</v>
      </c>
      <c r="E25" s="31">
        <v>40</v>
      </c>
      <c r="F25" s="32">
        <v>22.584</v>
      </c>
      <c r="G25" s="32">
        <v>2.1120000000000001</v>
      </c>
      <c r="H25" s="30">
        <v>31000</v>
      </c>
      <c r="I25" s="30">
        <v>2224</v>
      </c>
      <c r="J25" s="33">
        <v>0.3</v>
      </c>
      <c r="K25" s="33">
        <v>3.5</v>
      </c>
      <c r="L25" s="33">
        <v>4.3</v>
      </c>
      <c r="M25" s="34">
        <v>5.2320000000000002</v>
      </c>
      <c r="N25" s="34">
        <v>0.104</v>
      </c>
      <c r="O25" s="3" t="s">
        <v>36</v>
      </c>
    </row>
    <row r="26" spans="1:15" ht="15" customHeight="1">
      <c r="A26" s="15">
        <v>23</v>
      </c>
      <c r="B26" s="30">
        <v>2273</v>
      </c>
      <c r="C26" s="31">
        <v>132</v>
      </c>
      <c r="D26" s="31">
        <v>92.6</v>
      </c>
      <c r="E26" s="31">
        <v>88.3</v>
      </c>
      <c r="F26" s="32">
        <v>24.623999999999999</v>
      </c>
      <c r="G26" s="32">
        <v>2.88</v>
      </c>
      <c r="H26" s="30">
        <v>30000</v>
      </c>
      <c r="I26" s="30">
        <v>2248</v>
      </c>
      <c r="J26" s="33">
        <v>0.5</v>
      </c>
      <c r="K26" s="33">
        <v>4.8</v>
      </c>
      <c r="L26" s="33">
        <v>3.6</v>
      </c>
      <c r="M26" s="34">
        <v>2.0640000000000001</v>
      </c>
      <c r="N26" s="34">
        <v>3.5999999999999997E-2</v>
      </c>
      <c r="O26" s="3" t="s">
        <v>36</v>
      </c>
    </row>
    <row r="27" spans="1:15" ht="15" customHeight="1">
      <c r="A27" s="15">
        <v>24</v>
      </c>
      <c r="B27" s="30">
        <v>2275</v>
      </c>
      <c r="C27" s="31">
        <v>88.8</v>
      </c>
      <c r="D27" s="31">
        <v>75.400000000000006</v>
      </c>
      <c r="E27" s="31">
        <v>108</v>
      </c>
      <c r="F27" s="32">
        <v>27.4</v>
      </c>
      <c r="G27" s="32">
        <v>2.8</v>
      </c>
      <c r="H27" s="30">
        <v>32000</v>
      </c>
      <c r="I27" s="30">
        <v>2225</v>
      </c>
      <c r="J27" s="33">
        <v>0.2</v>
      </c>
      <c r="K27" s="33">
        <v>4.3</v>
      </c>
      <c r="L27" s="33">
        <v>3</v>
      </c>
      <c r="M27" s="34">
        <v>3.16</v>
      </c>
      <c r="N27" s="34">
        <v>0.12</v>
      </c>
      <c r="O27" s="3" t="s">
        <v>36</v>
      </c>
    </row>
    <row r="28" spans="1:15" ht="15" customHeight="1">
      <c r="A28" s="15">
        <v>25</v>
      </c>
      <c r="B28" s="30">
        <v>2198</v>
      </c>
      <c r="C28" s="31">
        <v>89.6</v>
      </c>
      <c r="D28" s="31">
        <v>98.3</v>
      </c>
      <c r="E28" s="31">
        <v>155</v>
      </c>
      <c r="F28" s="32">
        <v>23.568000000000001</v>
      </c>
      <c r="G28" s="32">
        <v>3.6960000000000002</v>
      </c>
      <c r="H28" s="30">
        <v>31000</v>
      </c>
      <c r="I28" s="30">
        <v>2110</v>
      </c>
      <c r="J28" s="33">
        <v>0.2</v>
      </c>
      <c r="K28" s="33">
        <v>4.2</v>
      </c>
      <c r="L28" s="33">
        <v>3.6</v>
      </c>
      <c r="M28" s="34">
        <v>3.8959999999999999</v>
      </c>
      <c r="N28" s="34">
        <v>0.129</v>
      </c>
      <c r="O28" s="3" t="s">
        <v>36</v>
      </c>
    </row>
    <row r="29" spans="1:15" ht="15" customHeight="1">
      <c r="A29" s="15">
        <v>26</v>
      </c>
      <c r="B29" s="30">
        <v>2227</v>
      </c>
      <c r="C29" s="31">
        <v>92.4</v>
      </c>
      <c r="D29" s="31">
        <v>90.2</v>
      </c>
      <c r="E29" s="31">
        <v>115.7</v>
      </c>
      <c r="F29" s="32">
        <v>35.904000000000003</v>
      </c>
      <c r="G29" s="32">
        <v>3.96</v>
      </c>
      <c r="H29" s="30">
        <v>28000</v>
      </c>
      <c r="I29" s="30">
        <v>2060</v>
      </c>
      <c r="J29" s="33">
        <v>0.2</v>
      </c>
      <c r="K29" s="33">
        <v>4.7</v>
      </c>
      <c r="L29" s="33">
        <v>3.2</v>
      </c>
      <c r="M29" s="34">
        <v>3.0640000000000001</v>
      </c>
      <c r="N29" s="34">
        <v>0.1</v>
      </c>
      <c r="O29" s="3" t="s">
        <v>36</v>
      </c>
    </row>
    <row r="30" spans="1:15" ht="15" customHeight="1">
      <c r="A30" s="15">
        <v>27</v>
      </c>
      <c r="B30" s="30">
        <v>2626</v>
      </c>
      <c r="C30" s="31">
        <v>88.7</v>
      </c>
      <c r="D30" s="31">
        <v>78.7</v>
      </c>
      <c r="E30" s="31">
        <v>92.1</v>
      </c>
      <c r="F30" s="32">
        <v>28.2</v>
      </c>
      <c r="G30" s="32">
        <v>2.81</v>
      </c>
      <c r="H30" s="74">
        <v>30000</v>
      </c>
      <c r="I30" s="74">
        <v>2589</v>
      </c>
      <c r="J30" s="31">
        <v>0.2</v>
      </c>
      <c r="K30" s="31">
        <v>4.8</v>
      </c>
      <c r="L30" s="31">
        <v>3.6</v>
      </c>
      <c r="M30" s="32">
        <v>4.32</v>
      </c>
      <c r="N30" s="32">
        <v>0.13</v>
      </c>
      <c r="O30" s="3" t="s">
        <v>36</v>
      </c>
    </row>
    <row r="31" spans="1:15" ht="15" customHeight="1">
      <c r="A31" s="15">
        <v>28</v>
      </c>
      <c r="B31" s="30">
        <v>2420</v>
      </c>
      <c r="C31" s="31">
        <v>76.5</v>
      </c>
      <c r="D31" s="31">
        <v>73.5</v>
      </c>
      <c r="E31" s="31">
        <v>80.400000000000006</v>
      </c>
      <c r="F31" s="32">
        <v>21.42</v>
      </c>
      <c r="G31" s="32">
        <v>2.4</v>
      </c>
      <c r="H31" s="30">
        <v>30000</v>
      </c>
      <c r="I31" s="30">
        <v>2508</v>
      </c>
      <c r="J31" s="33">
        <v>0.3</v>
      </c>
      <c r="K31" s="33">
        <v>4.2</v>
      </c>
      <c r="L31" s="33">
        <v>6</v>
      </c>
      <c r="M31" s="34">
        <v>3.1</v>
      </c>
      <c r="N31" s="34">
        <v>0.08</v>
      </c>
      <c r="O31" s="3" t="s">
        <v>36</v>
      </c>
    </row>
    <row r="32" spans="1:15" ht="15" customHeight="1">
      <c r="A32" s="15">
        <v>29</v>
      </c>
      <c r="B32" s="30">
        <v>2257</v>
      </c>
      <c r="C32" s="31">
        <v>102</v>
      </c>
      <c r="D32" s="31">
        <v>84.4</v>
      </c>
      <c r="E32" s="31">
        <v>71.3</v>
      </c>
      <c r="F32" s="32">
        <v>24.911999999999999</v>
      </c>
      <c r="G32" s="32">
        <v>2.1360000000000001</v>
      </c>
      <c r="H32" s="30">
        <v>29000</v>
      </c>
      <c r="I32" s="30">
        <v>2127</v>
      </c>
      <c r="J32" s="33">
        <v>0.4</v>
      </c>
      <c r="K32" s="33">
        <v>4.5</v>
      </c>
      <c r="L32" s="33">
        <v>4.4000000000000004</v>
      </c>
      <c r="M32" s="34">
        <v>3.456</v>
      </c>
      <c r="N32" s="34">
        <v>6.0999999999999999E-2</v>
      </c>
      <c r="O32" s="3" t="s">
        <v>36</v>
      </c>
    </row>
    <row r="33" spans="1:15" ht="15" customHeight="1">
      <c r="A33" s="15">
        <v>30</v>
      </c>
      <c r="B33" s="30">
        <v>2233</v>
      </c>
      <c r="C33" s="31">
        <v>114</v>
      </c>
      <c r="D33" s="31">
        <v>93.4</v>
      </c>
      <c r="E33" s="31">
        <v>106.3</v>
      </c>
      <c r="F33" s="32">
        <v>36</v>
      </c>
      <c r="G33" s="32">
        <v>3.024</v>
      </c>
      <c r="H33" s="30">
        <v>32000</v>
      </c>
      <c r="I33" s="30">
        <v>2193</v>
      </c>
      <c r="J33" s="33">
        <v>0.4</v>
      </c>
      <c r="K33" s="33">
        <v>4.8</v>
      </c>
      <c r="L33" s="33">
        <v>3.7</v>
      </c>
      <c r="M33" s="34">
        <v>3.5920000000000001</v>
      </c>
      <c r="N33" s="34">
        <v>6.2E-2</v>
      </c>
      <c r="O33" s="3" t="s">
        <v>36</v>
      </c>
    </row>
    <row r="34" spans="1:15" ht="15" customHeight="1">
      <c r="A34" s="15">
        <v>31</v>
      </c>
      <c r="B34" s="30">
        <v>2185</v>
      </c>
      <c r="C34" s="31">
        <v>99.6</v>
      </c>
      <c r="D34" s="31">
        <v>87.2</v>
      </c>
      <c r="E34" s="31">
        <v>144</v>
      </c>
      <c r="F34" s="32">
        <v>30.143999999999998</v>
      </c>
      <c r="G34" s="32">
        <v>2.952</v>
      </c>
      <c r="H34" s="30">
        <v>34000</v>
      </c>
      <c r="I34" s="30">
        <v>2036</v>
      </c>
      <c r="J34" s="33">
        <v>0.2</v>
      </c>
      <c r="K34" s="33">
        <v>4.5999999999999996</v>
      </c>
      <c r="L34" s="33">
        <v>2.2999999999999998</v>
      </c>
      <c r="M34" s="34">
        <v>2.7759999999999998</v>
      </c>
      <c r="N34" s="34">
        <v>7.6999999999999999E-2</v>
      </c>
      <c r="O34" s="3" t="s">
        <v>36</v>
      </c>
    </row>
    <row r="35" spans="1:15" ht="15" customHeight="1">
      <c r="A35" s="79" t="s">
        <v>35</v>
      </c>
      <c r="B35" s="3">
        <f>SUM(B4:B34)</f>
        <v>68515</v>
      </c>
      <c r="C35" s="16">
        <f t="shared" ref="C35:N35" si="0">SUM(C4:C34)</f>
        <v>2926.6</v>
      </c>
      <c r="D35" s="16">
        <f t="shared" si="0"/>
        <v>2595.1999999999994</v>
      </c>
      <c r="E35" s="16">
        <f t="shared" si="0"/>
        <v>3253.4000000000005</v>
      </c>
      <c r="F35" s="4">
        <f t="shared" si="0"/>
        <v>910.4079999999999</v>
      </c>
      <c r="G35" s="4">
        <f t="shared" si="0"/>
        <v>91.224999999999966</v>
      </c>
      <c r="H35" s="3">
        <f t="shared" si="0"/>
        <v>939500</v>
      </c>
      <c r="I35" s="3">
        <f t="shared" si="0"/>
        <v>67183</v>
      </c>
      <c r="J35" s="16">
        <f t="shared" si="0"/>
        <v>13.299999999999999</v>
      </c>
      <c r="K35" s="16">
        <f t="shared" si="0"/>
        <v>138.9</v>
      </c>
      <c r="L35" s="16">
        <f t="shared" si="0"/>
        <v>100.69999999999999</v>
      </c>
      <c r="M35" s="4">
        <f t="shared" si="0"/>
        <v>115.093</v>
      </c>
      <c r="N35" s="4">
        <f t="shared" si="0"/>
        <v>3.2560000000000007</v>
      </c>
      <c r="O35" s="3" t="s">
        <v>36</v>
      </c>
    </row>
    <row r="36" spans="1:15" ht="20.100000000000001" customHeight="1">
      <c r="A36" s="79" t="s">
        <v>2</v>
      </c>
      <c r="B36" s="3">
        <f>MIN(B4:B34)</f>
        <v>1481</v>
      </c>
      <c r="C36" s="16">
        <f t="shared" ref="C36:N36" si="1">MIN(C4:C34)</f>
        <v>62.4</v>
      </c>
      <c r="D36" s="16">
        <f t="shared" si="1"/>
        <v>52</v>
      </c>
      <c r="E36" s="16">
        <f t="shared" si="1"/>
        <v>40</v>
      </c>
      <c r="F36" s="4">
        <f t="shared" si="1"/>
        <v>21.4</v>
      </c>
      <c r="G36" s="4">
        <f t="shared" si="1"/>
        <v>2.0640000000000001</v>
      </c>
      <c r="H36" s="3">
        <f t="shared" si="1"/>
        <v>25000</v>
      </c>
      <c r="I36" s="3">
        <f t="shared" si="1"/>
        <v>1715</v>
      </c>
      <c r="J36" s="16">
        <f t="shared" si="1"/>
        <v>0.2</v>
      </c>
      <c r="K36" s="16">
        <f t="shared" si="1"/>
        <v>3.2</v>
      </c>
      <c r="L36" s="16">
        <f t="shared" si="1"/>
        <v>1</v>
      </c>
      <c r="M36" s="4">
        <f t="shared" si="1"/>
        <v>2</v>
      </c>
      <c r="N36" s="4">
        <f t="shared" si="1"/>
        <v>3.5999999999999997E-2</v>
      </c>
      <c r="O36" s="3" t="s">
        <v>36</v>
      </c>
    </row>
    <row r="37" spans="1:15" ht="20.100000000000001" customHeight="1">
      <c r="A37" s="79" t="s">
        <v>3</v>
      </c>
      <c r="B37" s="3">
        <f>MAX(B4:B34)</f>
        <v>2626</v>
      </c>
      <c r="C37" s="16">
        <f t="shared" ref="C37:N37" si="2">MAX(C4:C34)</f>
        <v>145.80000000000001</v>
      </c>
      <c r="D37" s="16">
        <f t="shared" si="2"/>
        <v>104.5</v>
      </c>
      <c r="E37" s="16">
        <f t="shared" si="2"/>
        <v>272</v>
      </c>
      <c r="F37" s="4">
        <f t="shared" si="2"/>
        <v>46.368000000000002</v>
      </c>
      <c r="G37" s="4">
        <f t="shared" si="2"/>
        <v>4.4160000000000004</v>
      </c>
      <c r="H37" s="3">
        <f t="shared" si="2"/>
        <v>34000</v>
      </c>
      <c r="I37" s="3">
        <f t="shared" si="2"/>
        <v>2589</v>
      </c>
      <c r="J37" s="16">
        <f t="shared" si="2"/>
        <v>0.9</v>
      </c>
      <c r="K37" s="16">
        <f t="shared" si="2"/>
        <v>6.4</v>
      </c>
      <c r="L37" s="16">
        <f t="shared" si="2"/>
        <v>7.4</v>
      </c>
      <c r="M37" s="4">
        <f t="shared" si="2"/>
        <v>5.8079999999999998</v>
      </c>
      <c r="N37" s="4">
        <f t="shared" si="2"/>
        <v>0.19700000000000001</v>
      </c>
      <c r="O37" s="3" t="s">
        <v>36</v>
      </c>
    </row>
    <row r="38" spans="1:15" ht="19.5" customHeight="1">
      <c r="A38" s="79" t="s">
        <v>4</v>
      </c>
      <c r="B38" s="3">
        <f>AVERAGE(B4:B34)</f>
        <v>2210.1612903225805</v>
      </c>
      <c r="C38" s="16">
        <f t="shared" ref="C38:N38" si="3">AVERAGE(C4:C34)</f>
        <v>94.406451612903226</v>
      </c>
      <c r="D38" s="16">
        <f t="shared" si="3"/>
        <v>83.716129032258038</v>
      </c>
      <c r="E38" s="16">
        <f t="shared" si="3"/>
        <v>104.94838709677421</v>
      </c>
      <c r="F38" s="4">
        <f t="shared" si="3"/>
        <v>29.367999999999999</v>
      </c>
      <c r="G38" s="4">
        <f t="shared" si="3"/>
        <v>2.9427419354838698</v>
      </c>
      <c r="H38" s="3">
        <f>ROUND((AVERAGE(H4:H34)),-3)</f>
        <v>30000</v>
      </c>
      <c r="I38" s="3">
        <f t="shared" si="3"/>
        <v>2167.1935483870966</v>
      </c>
      <c r="J38" s="16">
        <f t="shared" si="3"/>
        <v>0.42903225806451611</v>
      </c>
      <c r="K38" s="16">
        <f t="shared" si="3"/>
        <v>4.4806451612903224</v>
      </c>
      <c r="L38" s="16">
        <f t="shared" si="3"/>
        <v>3.2483870967741932</v>
      </c>
      <c r="M38" s="4">
        <f t="shared" si="3"/>
        <v>3.7126774193548386</v>
      </c>
      <c r="N38" s="4">
        <f t="shared" si="3"/>
        <v>0.10503225806451615</v>
      </c>
      <c r="O38" s="3" t="s">
        <v>36</v>
      </c>
    </row>
    <row r="43" spans="1:15">
      <c r="C43" s="70"/>
      <c r="D43" s="69"/>
      <c r="E43" s="69"/>
      <c r="F43" s="69"/>
      <c r="G43" s="69"/>
      <c r="H43" s="69"/>
      <c r="I43" s="69"/>
      <c r="J43" s="70"/>
      <c r="K43" s="69"/>
      <c r="L43" s="69"/>
      <c r="M43" s="69"/>
      <c r="N43" s="69"/>
    </row>
  </sheetData>
  <mergeCells count="6">
    <mergeCell ref="B1:O1"/>
    <mergeCell ref="A2:A3"/>
    <mergeCell ref="B2:B3"/>
    <mergeCell ref="C2:H2"/>
    <mergeCell ref="I2:I3"/>
    <mergeCell ref="J2:O2"/>
  </mergeCells>
  <phoneticPr fontId="2" type="noConversion"/>
  <conditionalFormatting sqref="K8:K9 K2:K3 K44:K65536 K39:K42 K31:K34 K5:K6 K11:K13 K15:K21 K23:K29">
    <cfRule type="cellIs" dxfId="452" priority="138" stopIfTrue="1" operator="greaterThan">
      <formula>40</formula>
    </cfRule>
  </conditionalFormatting>
  <conditionalFormatting sqref="J8:J9 J2:J3 J44:J65536 J39:J42 J31:J34 J5:J6 J11:J13 J15:J21 J23:J29">
    <cfRule type="cellIs" dxfId="451" priority="137" stopIfTrue="1" operator="greaterThan">
      <formula>10</formula>
    </cfRule>
  </conditionalFormatting>
  <conditionalFormatting sqref="L8:L9 L2:L3 L44:L65536 L39:L42 L31:L34 L5:L6 L11:L13 L15:L21 L23:L29">
    <cfRule type="cellIs" dxfId="450" priority="136" stopIfTrue="1" operator="greaterThan">
      <formula>10</formula>
    </cfRule>
  </conditionalFormatting>
  <conditionalFormatting sqref="M8:M9 M2:M3 M44:M65536 M39:M42 M31:M34 M5:M6 M11:M13 M15:M21 M23:M29">
    <cfRule type="cellIs" dxfId="449" priority="135" stopIfTrue="1" operator="greaterThan">
      <formula>20</formula>
    </cfRule>
  </conditionalFormatting>
  <conditionalFormatting sqref="N8:N9 N2:N3 N44:N65536 N39:N42 N31:N34 N5:N6 N11:N13 N15:N21 N23:N29">
    <cfRule type="cellIs" dxfId="448" priority="134" stopIfTrue="1" operator="greaterThan">
      <formula>2</formula>
    </cfRule>
  </conditionalFormatting>
  <conditionalFormatting sqref="O2:O65536">
    <cfRule type="cellIs" dxfId="447" priority="133" stopIfTrue="1" operator="greaterThan">
      <formula>3000</formula>
    </cfRule>
  </conditionalFormatting>
  <conditionalFormatting sqref="K13">
    <cfRule type="cellIs" dxfId="446" priority="132" stopIfTrue="1" operator="greaterThan">
      <formula>40</formula>
    </cfRule>
  </conditionalFormatting>
  <conditionalFormatting sqref="J13">
    <cfRule type="cellIs" dxfId="445" priority="131" stopIfTrue="1" operator="greaterThan">
      <formula>10</formula>
    </cfRule>
  </conditionalFormatting>
  <conditionalFormatting sqref="L13">
    <cfRule type="cellIs" dxfId="444" priority="130" stopIfTrue="1" operator="greaterThan">
      <formula>10</formula>
    </cfRule>
  </conditionalFormatting>
  <conditionalFormatting sqref="M13">
    <cfRule type="cellIs" dxfId="443" priority="129" stopIfTrue="1" operator="greaterThan">
      <formula>20</formula>
    </cfRule>
  </conditionalFormatting>
  <conditionalFormatting sqref="N13">
    <cfRule type="cellIs" dxfId="442" priority="128" stopIfTrue="1" operator="greaterThan">
      <formula>2</formula>
    </cfRule>
  </conditionalFormatting>
  <conditionalFormatting sqref="K13">
    <cfRule type="cellIs" dxfId="441" priority="127" stopIfTrue="1" operator="greaterThan">
      <formula>40</formula>
    </cfRule>
  </conditionalFormatting>
  <conditionalFormatting sqref="L13">
    <cfRule type="cellIs" dxfId="440" priority="126" stopIfTrue="1" operator="greaterThan">
      <formula>10</formula>
    </cfRule>
  </conditionalFormatting>
  <conditionalFormatting sqref="M13">
    <cfRule type="cellIs" dxfId="439" priority="125" stopIfTrue="1" operator="greaterThan">
      <formula>20</formula>
    </cfRule>
  </conditionalFormatting>
  <conditionalFormatting sqref="N13">
    <cfRule type="cellIs" dxfId="438" priority="124" stopIfTrue="1" operator="greaterThan">
      <formula>2</formula>
    </cfRule>
  </conditionalFormatting>
  <conditionalFormatting sqref="K17">
    <cfRule type="cellIs" dxfId="437" priority="118" stopIfTrue="1" operator="greaterThan">
      <formula>40</formula>
    </cfRule>
  </conditionalFormatting>
  <conditionalFormatting sqref="J17">
    <cfRule type="cellIs" dxfId="436" priority="117" stopIfTrue="1" operator="greaterThan">
      <formula>10</formula>
    </cfRule>
  </conditionalFormatting>
  <conditionalFormatting sqref="L17">
    <cfRule type="cellIs" dxfId="435" priority="116" stopIfTrue="1" operator="greaterThan">
      <formula>10</formula>
    </cfRule>
  </conditionalFormatting>
  <conditionalFormatting sqref="M17">
    <cfRule type="cellIs" dxfId="434" priority="115" stopIfTrue="1" operator="greaterThan">
      <formula>20</formula>
    </cfRule>
  </conditionalFormatting>
  <conditionalFormatting sqref="N17">
    <cfRule type="cellIs" dxfId="433" priority="114" stopIfTrue="1" operator="greaterThan">
      <formula>2</formula>
    </cfRule>
  </conditionalFormatting>
  <conditionalFormatting sqref="K17">
    <cfRule type="cellIs" dxfId="432" priority="113" stopIfTrue="1" operator="greaterThan">
      <formula>40</formula>
    </cfRule>
  </conditionalFormatting>
  <conditionalFormatting sqref="J17">
    <cfRule type="cellIs" dxfId="431" priority="112" stopIfTrue="1" operator="greaterThan">
      <formula>10</formula>
    </cfRule>
  </conditionalFormatting>
  <conditionalFormatting sqref="L17">
    <cfRule type="cellIs" dxfId="430" priority="111" stopIfTrue="1" operator="greaterThan">
      <formula>10</formula>
    </cfRule>
  </conditionalFormatting>
  <conditionalFormatting sqref="M17">
    <cfRule type="cellIs" dxfId="429" priority="110" stopIfTrue="1" operator="greaterThan">
      <formula>20</formula>
    </cfRule>
  </conditionalFormatting>
  <conditionalFormatting sqref="N17">
    <cfRule type="cellIs" dxfId="428" priority="109" stopIfTrue="1" operator="greaterThan">
      <formula>2</formula>
    </cfRule>
  </conditionalFormatting>
  <conditionalFormatting sqref="K21">
    <cfRule type="cellIs" dxfId="427" priority="108" stopIfTrue="1" operator="greaterThan">
      <formula>40</formula>
    </cfRule>
  </conditionalFormatting>
  <conditionalFormatting sqref="J21">
    <cfRule type="cellIs" dxfId="426" priority="107" stopIfTrue="1" operator="greaterThan">
      <formula>10</formula>
    </cfRule>
  </conditionalFormatting>
  <conditionalFormatting sqref="L21">
    <cfRule type="cellIs" dxfId="425" priority="106" stopIfTrue="1" operator="greaterThan">
      <formula>10</formula>
    </cfRule>
  </conditionalFormatting>
  <conditionalFormatting sqref="M21">
    <cfRule type="cellIs" dxfId="424" priority="105" stopIfTrue="1" operator="greaterThan">
      <formula>20</formula>
    </cfRule>
  </conditionalFormatting>
  <conditionalFormatting sqref="N21">
    <cfRule type="cellIs" dxfId="423" priority="104" stopIfTrue="1" operator="greaterThan">
      <formula>2</formula>
    </cfRule>
  </conditionalFormatting>
  <conditionalFormatting sqref="K21">
    <cfRule type="cellIs" dxfId="422" priority="103" stopIfTrue="1" operator="greaterThan">
      <formula>40</formula>
    </cfRule>
  </conditionalFormatting>
  <conditionalFormatting sqref="J21">
    <cfRule type="cellIs" dxfId="421" priority="102" stopIfTrue="1" operator="greaterThan">
      <formula>10</formula>
    </cfRule>
  </conditionalFormatting>
  <conditionalFormatting sqref="L21">
    <cfRule type="cellIs" dxfId="420" priority="101" stopIfTrue="1" operator="greaterThan">
      <formula>10</formula>
    </cfRule>
  </conditionalFormatting>
  <conditionalFormatting sqref="M21">
    <cfRule type="cellIs" dxfId="419" priority="100" stopIfTrue="1" operator="greaterThan">
      <formula>20</formula>
    </cfRule>
  </conditionalFormatting>
  <conditionalFormatting sqref="N21">
    <cfRule type="cellIs" dxfId="418" priority="99" stopIfTrue="1" operator="greaterThan">
      <formula>2</formula>
    </cfRule>
  </conditionalFormatting>
  <conditionalFormatting sqref="K27">
    <cfRule type="cellIs" dxfId="417" priority="98" stopIfTrue="1" operator="greaterThan">
      <formula>40</formula>
    </cfRule>
  </conditionalFormatting>
  <conditionalFormatting sqref="J27">
    <cfRule type="cellIs" dxfId="416" priority="97" stopIfTrue="1" operator="greaterThan">
      <formula>10</formula>
    </cfRule>
  </conditionalFormatting>
  <conditionalFormatting sqref="L27">
    <cfRule type="cellIs" dxfId="415" priority="96" stopIfTrue="1" operator="greaterThan">
      <formula>10</formula>
    </cfRule>
  </conditionalFormatting>
  <conditionalFormatting sqref="M27">
    <cfRule type="cellIs" dxfId="414" priority="95" stopIfTrue="1" operator="greaterThan">
      <formula>20</formula>
    </cfRule>
  </conditionalFormatting>
  <conditionalFormatting sqref="N27">
    <cfRule type="cellIs" dxfId="413" priority="94" stopIfTrue="1" operator="greaterThan">
      <formula>2</formula>
    </cfRule>
  </conditionalFormatting>
  <conditionalFormatting sqref="K27">
    <cfRule type="cellIs" dxfId="412" priority="93" stopIfTrue="1" operator="greaterThan">
      <formula>40</formula>
    </cfRule>
  </conditionalFormatting>
  <conditionalFormatting sqref="J27">
    <cfRule type="cellIs" dxfId="411" priority="92" stopIfTrue="1" operator="greaterThan">
      <formula>10</formula>
    </cfRule>
  </conditionalFormatting>
  <conditionalFormatting sqref="L27">
    <cfRule type="cellIs" dxfId="410" priority="91" stopIfTrue="1" operator="greaterThan">
      <formula>10</formula>
    </cfRule>
  </conditionalFormatting>
  <conditionalFormatting sqref="M27">
    <cfRule type="cellIs" dxfId="409" priority="90" stopIfTrue="1" operator="greaterThan">
      <formula>20</formula>
    </cfRule>
  </conditionalFormatting>
  <conditionalFormatting sqref="N27">
    <cfRule type="cellIs" dxfId="408" priority="89" stopIfTrue="1" operator="greaterThan">
      <formula>2</formula>
    </cfRule>
  </conditionalFormatting>
  <conditionalFormatting sqref="K27">
    <cfRule type="cellIs" dxfId="407" priority="88" stopIfTrue="1" operator="greaterThan">
      <formula>40</formula>
    </cfRule>
  </conditionalFormatting>
  <conditionalFormatting sqref="J27">
    <cfRule type="cellIs" dxfId="406" priority="87" stopIfTrue="1" operator="greaterThan">
      <formula>10</formula>
    </cfRule>
  </conditionalFormatting>
  <conditionalFormatting sqref="L27">
    <cfRule type="cellIs" dxfId="405" priority="86" stopIfTrue="1" operator="greaterThan">
      <formula>10</formula>
    </cfRule>
  </conditionalFormatting>
  <conditionalFormatting sqref="M27">
    <cfRule type="cellIs" dxfId="404" priority="85" stopIfTrue="1" operator="greaterThan">
      <formula>20</formula>
    </cfRule>
  </conditionalFormatting>
  <conditionalFormatting sqref="N27">
    <cfRule type="cellIs" dxfId="403" priority="84" stopIfTrue="1" operator="greaterThan">
      <formula>2</formula>
    </cfRule>
  </conditionalFormatting>
  <conditionalFormatting sqref="K27">
    <cfRule type="cellIs" dxfId="402" priority="83" stopIfTrue="1" operator="greaterThan">
      <formula>40</formula>
    </cfRule>
  </conditionalFormatting>
  <conditionalFormatting sqref="J27">
    <cfRule type="cellIs" dxfId="401" priority="82" stopIfTrue="1" operator="greaterThan">
      <formula>10</formula>
    </cfRule>
  </conditionalFormatting>
  <conditionalFormatting sqref="L27">
    <cfRule type="cellIs" dxfId="400" priority="81" stopIfTrue="1" operator="greaterThan">
      <formula>10</formula>
    </cfRule>
  </conditionalFormatting>
  <conditionalFormatting sqref="M27">
    <cfRule type="cellIs" dxfId="399" priority="80" stopIfTrue="1" operator="greaterThan">
      <formula>20</formula>
    </cfRule>
  </conditionalFormatting>
  <conditionalFormatting sqref="N27">
    <cfRule type="cellIs" dxfId="398" priority="79" stopIfTrue="1" operator="greaterThan">
      <formula>2</formula>
    </cfRule>
  </conditionalFormatting>
  <conditionalFormatting sqref="K28">
    <cfRule type="cellIs" dxfId="397" priority="78" stopIfTrue="1" operator="greaterThan">
      <formula>40</formula>
    </cfRule>
  </conditionalFormatting>
  <conditionalFormatting sqref="J28">
    <cfRule type="cellIs" dxfId="396" priority="77" stopIfTrue="1" operator="greaterThan">
      <formula>10</formula>
    </cfRule>
  </conditionalFormatting>
  <conditionalFormatting sqref="L28">
    <cfRule type="cellIs" dxfId="395" priority="76" stopIfTrue="1" operator="greaterThan">
      <formula>10</formula>
    </cfRule>
  </conditionalFormatting>
  <conditionalFormatting sqref="M28">
    <cfRule type="cellIs" dxfId="394" priority="75" stopIfTrue="1" operator="greaterThan">
      <formula>20</formula>
    </cfRule>
  </conditionalFormatting>
  <conditionalFormatting sqref="N28">
    <cfRule type="cellIs" dxfId="393" priority="74" stopIfTrue="1" operator="greaterThan">
      <formula>2</formula>
    </cfRule>
  </conditionalFormatting>
  <conditionalFormatting sqref="K28">
    <cfRule type="cellIs" dxfId="392" priority="73" stopIfTrue="1" operator="greaterThan">
      <formula>40</formula>
    </cfRule>
  </conditionalFormatting>
  <conditionalFormatting sqref="J28">
    <cfRule type="cellIs" dxfId="391" priority="72" stopIfTrue="1" operator="greaterThan">
      <formula>10</formula>
    </cfRule>
  </conditionalFormatting>
  <conditionalFormatting sqref="L28">
    <cfRule type="cellIs" dxfId="390" priority="71" stopIfTrue="1" operator="greaterThan">
      <formula>10</formula>
    </cfRule>
  </conditionalFormatting>
  <conditionalFormatting sqref="M28">
    <cfRule type="cellIs" dxfId="389" priority="70" stopIfTrue="1" operator="greaterThan">
      <formula>20</formula>
    </cfRule>
  </conditionalFormatting>
  <conditionalFormatting sqref="N28">
    <cfRule type="cellIs" dxfId="388" priority="69" stopIfTrue="1" operator="greaterThan">
      <formula>2</formula>
    </cfRule>
  </conditionalFormatting>
  <conditionalFormatting sqref="K4">
    <cfRule type="cellIs" dxfId="387" priority="68" stopIfTrue="1" operator="greaterThan">
      <formula>40</formula>
    </cfRule>
  </conditionalFormatting>
  <conditionalFormatting sqref="J4">
    <cfRule type="cellIs" dxfId="386" priority="67" stopIfTrue="1" operator="greaterThan">
      <formula>10</formula>
    </cfRule>
  </conditionalFormatting>
  <conditionalFormatting sqref="L4">
    <cfRule type="cellIs" dxfId="385" priority="66" stopIfTrue="1" operator="greaterThan">
      <formula>10</formula>
    </cfRule>
  </conditionalFormatting>
  <conditionalFormatting sqref="M4">
    <cfRule type="cellIs" dxfId="384" priority="65" stopIfTrue="1" operator="greaterThan">
      <formula>20</formula>
    </cfRule>
  </conditionalFormatting>
  <conditionalFormatting sqref="N4">
    <cfRule type="cellIs" dxfId="383" priority="64" stopIfTrue="1" operator="greaterThan">
      <formula>2</formula>
    </cfRule>
  </conditionalFormatting>
  <conditionalFormatting sqref="K11">
    <cfRule type="cellIs" dxfId="382" priority="63" stopIfTrue="1" operator="greaterThan">
      <formula>40</formula>
    </cfRule>
  </conditionalFormatting>
  <conditionalFormatting sqref="J11">
    <cfRule type="cellIs" dxfId="381" priority="62" stopIfTrue="1" operator="greaterThan">
      <formula>10</formula>
    </cfRule>
  </conditionalFormatting>
  <conditionalFormatting sqref="L11">
    <cfRule type="cellIs" dxfId="380" priority="61" stopIfTrue="1" operator="greaterThan">
      <formula>10</formula>
    </cfRule>
  </conditionalFormatting>
  <conditionalFormatting sqref="M11">
    <cfRule type="cellIs" dxfId="379" priority="60" stopIfTrue="1" operator="greaterThan">
      <formula>20</formula>
    </cfRule>
  </conditionalFormatting>
  <conditionalFormatting sqref="N11">
    <cfRule type="cellIs" dxfId="378" priority="59" stopIfTrue="1" operator="greaterThan">
      <formula>2</formula>
    </cfRule>
  </conditionalFormatting>
  <conditionalFormatting sqref="K11">
    <cfRule type="cellIs" dxfId="377" priority="58" stopIfTrue="1" operator="greaterThan">
      <formula>40</formula>
    </cfRule>
  </conditionalFormatting>
  <conditionalFormatting sqref="J11">
    <cfRule type="cellIs" dxfId="376" priority="57" stopIfTrue="1" operator="greaterThan">
      <formula>10</formula>
    </cfRule>
  </conditionalFormatting>
  <conditionalFormatting sqref="L11">
    <cfRule type="cellIs" dxfId="375" priority="56" stopIfTrue="1" operator="greaterThan">
      <formula>10</formula>
    </cfRule>
  </conditionalFormatting>
  <conditionalFormatting sqref="M11">
    <cfRule type="cellIs" dxfId="374" priority="55" stopIfTrue="1" operator="greaterThan">
      <formula>20</formula>
    </cfRule>
  </conditionalFormatting>
  <conditionalFormatting sqref="N11">
    <cfRule type="cellIs" dxfId="373" priority="54" stopIfTrue="1" operator="greaterThan">
      <formula>2</formula>
    </cfRule>
  </conditionalFormatting>
  <conditionalFormatting sqref="J11">
    <cfRule type="cellIs" dxfId="372" priority="53" stopIfTrue="1" operator="greaterThan">
      <formula>10</formula>
    </cfRule>
  </conditionalFormatting>
  <conditionalFormatting sqref="K11">
    <cfRule type="cellIs" dxfId="371" priority="52" stopIfTrue="1" operator="greaterThan">
      <formula>40</formula>
    </cfRule>
  </conditionalFormatting>
  <conditionalFormatting sqref="J11">
    <cfRule type="cellIs" dxfId="370" priority="51" stopIfTrue="1" operator="greaterThan">
      <formula>10</formula>
    </cfRule>
  </conditionalFormatting>
  <conditionalFormatting sqref="L11">
    <cfRule type="cellIs" dxfId="369" priority="50" stopIfTrue="1" operator="greaterThan">
      <formula>10</formula>
    </cfRule>
  </conditionalFormatting>
  <conditionalFormatting sqref="M11">
    <cfRule type="cellIs" dxfId="368" priority="49" stopIfTrue="1" operator="greaterThan">
      <formula>20</formula>
    </cfRule>
  </conditionalFormatting>
  <conditionalFormatting sqref="N11">
    <cfRule type="cellIs" dxfId="367" priority="48" stopIfTrue="1" operator="greaterThan">
      <formula>2</formula>
    </cfRule>
  </conditionalFormatting>
  <conditionalFormatting sqref="K13">
    <cfRule type="cellIs" dxfId="366" priority="47" stopIfTrue="1" operator="greaterThan">
      <formula>40</formula>
    </cfRule>
  </conditionalFormatting>
  <conditionalFormatting sqref="J13">
    <cfRule type="cellIs" dxfId="365" priority="46" stopIfTrue="1" operator="greaterThan">
      <formula>10</formula>
    </cfRule>
  </conditionalFormatting>
  <conditionalFormatting sqref="L13">
    <cfRule type="cellIs" dxfId="364" priority="45" stopIfTrue="1" operator="greaterThan">
      <formula>10</formula>
    </cfRule>
  </conditionalFormatting>
  <conditionalFormatting sqref="M13">
    <cfRule type="cellIs" dxfId="363" priority="44" stopIfTrue="1" operator="greaterThan">
      <formula>20</formula>
    </cfRule>
  </conditionalFormatting>
  <conditionalFormatting sqref="N13">
    <cfRule type="cellIs" dxfId="362" priority="43" stopIfTrue="1" operator="greaterThan">
      <formula>2</formula>
    </cfRule>
  </conditionalFormatting>
  <conditionalFormatting sqref="K13">
    <cfRule type="cellIs" dxfId="361" priority="42" stopIfTrue="1" operator="greaterThan">
      <formula>40</formula>
    </cfRule>
  </conditionalFormatting>
  <conditionalFormatting sqref="L13">
    <cfRule type="cellIs" dxfId="360" priority="41" stopIfTrue="1" operator="greaterThan">
      <formula>10</formula>
    </cfRule>
  </conditionalFormatting>
  <conditionalFormatting sqref="M13">
    <cfRule type="cellIs" dxfId="359" priority="40" stopIfTrue="1" operator="greaterThan">
      <formula>20</formula>
    </cfRule>
  </conditionalFormatting>
  <conditionalFormatting sqref="N13">
    <cfRule type="cellIs" dxfId="358" priority="39" stopIfTrue="1" operator="greaterThan">
      <formula>2</formula>
    </cfRule>
  </conditionalFormatting>
  <conditionalFormatting sqref="J13">
    <cfRule type="cellIs" dxfId="357" priority="38" stopIfTrue="1" operator="greaterThan">
      <formula>10</formula>
    </cfRule>
  </conditionalFormatting>
  <conditionalFormatting sqref="J13">
    <cfRule type="cellIs" dxfId="356" priority="37" stopIfTrue="1" operator="greaterThan">
      <formula>10</formula>
    </cfRule>
  </conditionalFormatting>
  <conditionalFormatting sqref="K13">
    <cfRule type="cellIs" dxfId="355" priority="36" stopIfTrue="1" operator="greaterThan">
      <formula>40</formula>
    </cfRule>
  </conditionalFormatting>
  <conditionalFormatting sqref="J13">
    <cfRule type="cellIs" dxfId="354" priority="35" stopIfTrue="1" operator="greaterThan">
      <formula>10</formula>
    </cfRule>
  </conditionalFormatting>
  <conditionalFormatting sqref="L13">
    <cfRule type="cellIs" dxfId="353" priority="34" stopIfTrue="1" operator="greaterThan">
      <formula>10</formula>
    </cfRule>
  </conditionalFormatting>
  <conditionalFormatting sqref="M13">
    <cfRule type="cellIs" dxfId="352" priority="33" stopIfTrue="1" operator="greaterThan">
      <formula>20</formula>
    </cfRule>
  </conditionalFormatting>
  <conditionalFormatting sqref="N13">
    <cfRule type="cellIs" dxfId="351" priority="32" stopIfTrue="1" operator="greaterThan">
      <formula>2</formula>
    </cfRule>
  </conditionalFormatting>
  <conditionalFormatting sqref="K15">
    <cfRule type="cellIs" dxfId="350" priority="31" stopIfTrue="1" operator="greaterThan">
      <formula>40</formula>
    </cfRule>
  </conditionalFormatting>
  <conditionalFormatting sqref="J15">
    <cfRule type="cellIs" dxfId="349" priority="30" stopIfTrue="1" operator="greaterThan">
      <formula>10</formula>
    </cfRule>
  </conditionalFormatting>
  <conditionalFormatting sqref="L15">
    <cfRule type="cellIs" dxfId="348" priority="29" stopIfTrue="1" operator="greaterThan">
      <formula>10</formula>
    </cfRule>
  </conditionalFormatting>
  <conditionalFormatting sqref="M15">
    <cfRule type="cellIs" dxfId="347" priority="28" stopIfTrue="1" operator="greaterThan">
      <formula>20</formula>
    </cfRule>
  </conditionalFormatting>
  <conditionalFormatting sqref="N15">
    <cfRule type="cellIs" dxfId="346" priority="27" stopIfTrue="1" operator="greaterThan">
      <formula>2</formula>
    </cfRule>
  </conditionalFormatting>
  <conditionalFormatting sqref="K15">
    <cfRule type="cellIs" dxfId="345" priority="26" stopIfTrue="1" operator="greaterThan">
      <formula>40</formula>
    </cfRule>
  </conditionalFormatting>
  <conditionalFormatting sqref="L15">
    <cfRule type="cellIs" dxfId="344" priority="25" stopIfTrue="1" operator="greaterThan">
      <formula>10</formula>
    </cfRule>
  </conditionalFormatting>
  <conditionalFormatting sqref="M15">
    <cfRule type="cellIs" dxfId="343" priority="24" stopIfTrue="1" operator="greaterThan">
      <formula>20</formula>
    </cfRule>
  </conditionalFormatting>
  <conditionalFormatting sqref="N15">
    <cfRule type="cellIs" dxfId="342" priority="23" stopIfTrue="1" operator="greaterThan">
      <formula>2</formula>
    </cfRule>
  </conditionalFormatting>
  <conditionalFormatting sqref="J15">
    <cfRule type="cellIs" dxfId="341" priority="22" stopIfTrue="1" operator="greaterThan">
      <formula>10</formula>
    </cfRule>
  </conditionalFormatting>
  <conditionalFormatting sqref="J15">
    <cfRule type="cellIs" dxfId="340" priority="21" stopIfTrue="1" operator="greaterThan">
      <formula>10</formula>
    </cfRule>
  </conditionalFormatting>
  <conditionalFormatting sqref="K15">
    <cfRule type="cellIs" dxfId="339" priority="20" stopIfTrue="1" operator="greaterThan">
      <formula>40</formula>
    </cfRule>
  </conditionalFormatting>
  <conditionalFormatting sqref="J15">
    <cfRule type="cellIs" dxfId="338" priority="19" stopIfTrue="1" operator="greaterThan">
      <formula>10</formula>
    </cfRule>
  </conditionalFormatting>
  <conditionalFormatting sqref="L15">
    <cfRule type="cellIs" dxfId="337" priority="18" stopIfTrue="1" operator="greaterThan">
      <formula>10</formula>
    </cfRule>
  </conditionalFormatting>
  <conditionalFormatting sqref="M15">
    <cfRule type="cellIs" dxfId="336" priority="17" stopIfTrue="1" operator="greaterThan">
      <formula>20</formula>
    </cfRule>
  </conditionalFormatting>
  <conditionalFormatting sqref="N15">
    <cfRule type="cellIs" dxfId="335" priority="16" stopIfTrue="1" operator="greaterThan">
      <formula>2</formula>
    </cfRule>
  </conditionalFormatting>
  <conditionalFormatting sqref="K17">
    <cfRule type="cellIs" dxfId="334" priority="15" stopIfTrue="1" operator="greaterThan">
      <formula>40</formula>
    </cfRule>
  </conditionalFormatting>
  <conditionalFormatting sqref="J17">
    <cfRule type="cellIs" dxfId="333" priority="14" stopIfTrue="1" operator="greaterThan">
      <formula>10</formula>
    </cfRule>
  </conditionalFormatting>
  <conditionalFormatting sqref="L17">
    <cfRule type="cellIs" dxfId="332" priority="13" stopIfTrue="1" operator="greaterThan">
      <formula>10</formula>
    </cfRule>
  </conditionalFormatting>
  <conditionalFormatting sqref="M17">
    <cfRule type="cellIs" dxfId="331" priority="12" stopIfTrue="1" operator="greaterThan">
      <formula>20</formula>
    </cfRule>
  </conditionalFormatting>
  <conditionalFormatting sqref="N17">
    <cfRule type="cellIs" dxfId="330" priority="11" stopIfTrue="1" operator="greaterThan">
      <formula>2</formula>
    </cfRule>
  </conditionalFormatting>
  <conditionalFormatting sqref="K17">
    <cfRule type="cellIs" dxfId="329" priority="10" stopIfTrue="1" operator="greaterThan">
      <formula>40</formula>
    </cfRule>
  </conditionalFormatting>
  <conditionalFormatting sqref="J17">
    <cfRule type="cellIs" dxfId="328" priority="9" stopIfTrue="1" operator="greaterThan">
      <formula>10</formula>
    </cfRule>
  </conditionalFormatting>
  <conditionalFormatting sqref="L17">
    <cfRule type="cellIs" dxfId="327" priority="8" stopIfTrue="1" operator="greaterThan">
      <formula>10</formula>
    </cfRule>
  </conditionalFormatting>
  <conditionalFormatting sqref="M17">
    <cfRule type="cellIs" dxfId="326" priority="7" stopIfTrue="1" operator="greaterThan">
      <formula>20</formula>
    </cfRule>
  </conditionalFormatting>
  <conditionalFormatting sqref="N17">
    <cfRule type="cellIs" dxfId="325" priority="6" stopIfTrue="1" operator="greaterThan">
      <formula>2</formula>
    </cfRule>
  </conditionalFormatting>
  <conditionalFormatting sqref="K17">
    <cfRule type="cellIs" dxfId="324" priority="5" stopIfTrue="1" operator="greaterThan">
      <formula>40</formula>
    </cfRule>
  </conditionalFormatting>
  <conditionalFormatting sqref="J17">
    <cfRule type="cellIs" dxfId="323" priority="4" stopIfTrue="1" operator="greaterThan">
      <formula>10</formula>
    </cfRule>
  </conditionalFormatting>
  <conditionalFormatting sqref="L17">
    <cfRule type="cellIs" dxfId="322" priority="3" stopIfTrue="1" operator="greaterThan">
      <formula>10</formula>
    </cfRule>
  </conditionalFormatting>
  <conditionalFormatting sqref="M17">
    <cfRule type="cellIs" dxfId="321" priority="2" stopIfTrue="1" operator="greaterThan">
      <formula>20</formula>
    </cfRule>
  </conditionalFormatting>
  <conditionalFormatting sqref="N17">
    <cfRule type="cellIs" dxfId="320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61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64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5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85" t="s">
        <v>6</v>
      </c>
      <c r="D3" s="85" t="s">
        <v>7</v>
      </c>
      <c r="E3" s="85" t="s">
        <v>8</v>
      </c>
      <c r="F3" s="85" t="s">
        <v>9</v>
      </c>
      <c r="G3" s="85" t="s">
        <v>10</v>
      </c>
      <c r="H3" s="12" t="s">
        <v>0</v>
      </c>
      <c r="I3" s="108"/>
      <c r="J3" s="84" t="s">
        <v>6</v>
      </c>
      <c r="K3" s="84" t="s">
        <v>7</v>
      </c>
      <c r="L3" s="84" t="s">
        <v>8</v>
      </c>
      <c r="M3" s="84" t="s">
        <v>9</v>
      </c>
      <c r="N3" s="84" t="s">
        <v>10</v>
      </c>
      <c r="O3" s="13" t="s">
        <v>0</v>
      </c>
    </row>
    <row r="4" spans="1:15" ht="15" customHeight="1">
      <c r="A4" s="15">
        <v>1</v>
      </c>
      <c r="B4" s="44">
        <v>2235</v>
      </c>
      <c r="C4" s="45">
        <v>101.7</v>
      </c>
      <c r="D4" s="33">
        <v>99.1</v>
      </c>
      <c r="E4" s="33">
        <v>109</v>
      </c>
      <c r="F4" s="34">
        <v>30.327999999999999</v>
      </c>
      <c r="G4" s="34">
        <v>2.8119999999999998</v>
      </c>
      <c r="H4" s="30">
        <v>36000</v>
      </c>
      <c r="I4" s="30">
        <v>2207</v>
      </c>
      <c r="J4" s="33">
        <v>0.5</v>
      </c>
      <c r="K4" s="33">
        <v>4.7</v>
      </c>
      <c r="L4" s="33">
        <v>2</v>
      </c>
      <c r="M4" s="34">
        <v>3.528</v>
      </c>
      <c r="N4" s="34">
        <v>9.6000000000000002E-2</v>
      </c>
      <c r="O4" s="3" t="s">
        <v>36</v>
      </c>
    </row>
    <row r="5" spans="1:15" ht="15" customHeight="1">
      <c r="A5" s="15">
        <v>2</v>
      </c>
      <c r="B5" s="30">
        <v>2236</v>
      </c>
      <c r="C5" s="31">
        <v>100.9</v>
      </c>
      <c r="D5" s="31">
        <v>96.3</v>
      </c>
      <c r="E5" s="31">
        <v>106.7</v>
      </c>
      <c r="F5" s="32">
        <v>28.32</v>
      </c>
      <c r="G5" s="32">
        <v>3.3039999999999998</v>
      </c>
      <c r="H5" s="30">
        <v>33000</v>
      </c>
      <c r="I5" s="30">
        <v>2200</v>
      </c>
      <c r="J5" s="31">
        <v>0.7</v>
      </c>
      <c r="K5" s="31">
        <v>4.2</v>
      </c>
      <c r="L5" s="31">
        <v>2.8</v>
      </c>
      <c r="M5" s="32">
        <v>3.64</v>
      </c>
      <c r="N5" s="32">
        <v>9.0999999999999998E-2</v>
      </c>
      <c r="O5" s="3" t="s">
        <v>36</v>
      </c>
    </row>
    <row r="6" spans="1:15" ht="15" customHeight="1">
      <c r="A6" s="15">
        <v>3</v>
      </c>
      <c r="B6" s="30">
        <v>2322</v>
      </c>
      <c r="C6" s="31">
        <v>92.6</v>
      </c>
      <c r="D6" s="31">
        <v>87.3</v>
      </c>
      <c r="E6" s="31">
        <v>93.5</v>
      </c>
      <c r="F6" s="32">
        <v>36.863999999999997</v>
      </c>
      <c r="G6" s="32">
        <v>2.8450000000000002</v>
      </c>
      <c r="H6" s="30">
        <v>32000</v>
      </c>
      <c r="I6" s="30">
        <v>2193</v>
      </c>
      <c r="J6" s="31">
        <v>0.8</v>
      </c>
      <c r="K6" s="31">
        <v>4.8</v>
      </c>
      <c r="L6" s="31">
        <v>3</v>
      </c>
      <c r="M6" s="32">
        <v>2.1</v>
      </c>
      <c r="N6" s="32">
        <v>0.06</v>
      </c>
      <c r="O6" s="3" t="s">
        <v>36</v>
      </c>
    </row>
    <row r="7" spans="1:15" ht="15" customHeight="1">
      <c r="A7" s="15">
        <v>4</v>
      </c>
      <c r="B7" s="30">
        <v>2356</v>
      </c>
      <c r="C7" s="31">
        <v>103.5</v>
      </c>
      <c r="D7" s="31">
        <v>88.2</v>
      </c>
      <c r="E7" s="31">
        <v>94</v>
      </c>
      <c r="F7" s="32">
        <v>28.451000000000001</v>
      </c>
      <c r="G7" s="32">
        <v>2.9409999999999998</v>
      </c>
      <c r="H7" s="74">
        <v>32000</v>
      </c>
      <c r="I7" s="74">
        <v>2223</v>
      </c>
      <c r="J7" s="31">
        <v>0.7</v>
      </c>
      <c r="K7" s="31">
        <v>4.5999999999999996</v>
      </c>
      <c r="L7" s="31">
        <v>3</v>
      </c>
      <c r="M7" s="32">
        <v>3.5</v>
      </c>
      <c r="N7" s="32">
        <v>6.3E-2</v>
      </c>
      <c r="O7" s="3" t="s">
        <v>36</v>
      </c>
    </row>
    <row r="8" spans="1:15" ht="15" customHeight="1">
      <c r="A8" s="15">
        <v>5</v>
      </c>
      <c r="B8" s="30">
        <v>2454</v>
      </c>
      <c r="C8" s="31">
        <v>108</v>
      </c>
      <c r="D8" s="31">
        <v>96.4</v>
      </c>
      <c r="E8" s="31">
        <v>72.8</v>
      </c>
      <c r="F8" s="32">
        <v>27.26</v>
      </c>
      <c r="G8" s="32">
        <v>2.681</v>
      </c>
      <c r="H8" s="30">
        <v>32000</v>
      </c>
      <c r="I8" s="30">
        <v>2417</v>
      </c>
      <c r="J8" s="31">
        <v>0.6</v>
      </c>
      <c r="K8" s="31">
        <v>5.3</v>
      </c>
      <c r="L8" s="31">
        <v>2</v>
      </c>
      <c r="M8" s="32">
        <v>4.26</v>
      </c>
      <c r="N8" s="32">
        <v>0.06</v>
      </c>
      <c r="O8" s="3" t="s">
        <v>36</v>
      </c>
    </row>
    <row r="9" spans="1:15" ht="15" customHeight="1">
      <c r="A9" s="15">
        <v>6</v>
      </c>
      <c r="B9" s="30">
        <v>2485</v>
      </c>
      <c r="C9" s="31">
        <v>131</v>
      </c>
      <c r="D9" s="31">
        <v>88.9</v>
      </c>
      <c r="E9" s="31">
        <v>97.1</v>
      </c>
      <c r="F9" s="32">
        <v>34.207999999999998</v>
      </c>
      <c r="G9" s="32">
        <v>3.448</v>
      </c>
      <c r="H9" s="30">
        <v>31000</v>
      </c>
      <c r="I9" s="30">
        <v>2501</v>
      </c>
      <c r="J9" s="31">
        <v>0.6</v>
      </c>
      <c r="K9" s="31">
        <v>6.4</v>
      </c>
      <c r="L9" s="31">
        <v>2.4</v>
      </c>
      <c r="M9" s="32">
        <v>4.7160000000000002</v>
      </c>
      <c r="N9" s="32">
        <v>4.2999999999999997E-2</v>
      </c>
      <c r="O9" s="3" t="s">
        <v>36</v>
      </c>
    </row>
    <row r="10" spans="1:15" ht="15" customHeight="1">
      <c r="A10" s="15">
        <v>7</v>
      </c>
      <c r="B10" s="30">
        <v>2331</v>
      </c>
      <c r="C10" s="31">
        <v>107.5</v>
      </c>
      <c r="D10" s="31">
        <v>91.2</v>
      </c>
      <c r="E10" s="31">
        <v>95</v>
      </c>
      <c r="F10" s="32">
        <v>27.167999999999999</v>
      </c>
      <c r="G10" s="32">
        <v>2.8079999999999998</v>
      </c>
      <c r="H10" s="74">
        <v>32000</v>
      </c>
      <c r="I10" s="74">
        <v>2290</v>
      </c>
      <c r="J10" s="31">
        <v>0.6</v>
      </c>
      <c r="K10" s="31">
        <v>4.3</v>
      </c>
      <c r="L10" s="31">
        <v>1.7</v>
      </c>
      <c r="M10" s="32">
        <v>3.536</v>
      </c>
      <c r="N10" s="32">
        <v>5.3999999999999999E-2</v>
      </c>
      <c r="O10" s="3" t="s">
        <v>36</v>
      </c>
    </row>
    <row r="11" spans="1:15" ht="15" customHeight="1">
      <c r="A11" s="15">
        <v>8</v>
      </c>
      <c r="B11" s="30">
        <v>2262</v>
      </c>
      <c r="C11" s="31">
        <v>113.6</v>
      </c>
      <c r="D11" s="31">
        <v>98.9</v>
      </c>
      <c r="E11" s="31">
        <v>108.3</v>
      </c>
      <c r="F11" s="32">
        <v>34.384</v>
      </c>
      <c r="G11" s="32">
        <v>3.3119999999999998</v>
      </c>
      <c r="H11" s="74">
        <v>35000</v>
      </c>
      <c r="I11" s="74">
        <v>2200</v>
      </c>
      <c r="J11" s="31">
        <v>0.4</v>
      </c>
      <c r="K11" s="31">
        <v>7.1</v>
      </c>
      <c r="L11" s="31">
        <v>2.4</v>
      </c>
      <c r="M11" s="32">
        <v>4.0640000000000001</v>
      </c>
      <c r="N11" s="32">
        <v>6.0999999999999999E-2</v>
      </c>
      <c r="O11" s="3" t="s">
        <v>36</v>
      </c>
    </row>
    <row r="12" spans="1:15" ht="15" customHeight="1">
      <c r="A12" s="15">
        <v>9</v>
      </c>
      <c r="B12" s="30">
        <v>2218</v>
      </c>
      <c r="C12" s="31">
        <v>120.8</v>
      </c>
      <c r="D12" s="31">
        <v>94.4</v>
      </c>
      <c r="E12" s="31">
        <v>141.4</v>
      </c>
      <c r="F12" s="32">
        <v>31.007999999999999</v>
      </c>
      <c r="G12" s="32">
        <v>3.8159999999999998</v>
      </c>
      <c r="H12" s="30">
        <v>32000</v>
      </c>
      <c r="I12" s="30">
        <v>2214</v>
      </c>
      <c r="J12" s="33">
        <v>0.4</v>
      </c>
      <c r="K12" s="33">
        <v>7.4</v>
      </c>
      <c r="L12" s="33">
        <v>2.8</v>
      </c>
      <c r="M12" s="34">
        <v>3.84</v>
      </c>
      <c r="N12" s="34">
        <v>6.7000000000000004E-2</v>
      </c>
      <c r="O12" s="3" t="s">
        <v>36</v>
      </c>
    </row>
    <row r="13" spans="1:15" ht="15" customHeight="1">
      <c r="A13" s="15">
        <v>10</v>
      </c>
      <c r="B13" s="35">
        <v>2269</v>
      </c>
      <c r="C13" s="31">
        <v>106.8</v>
      </c>
      <c r="D13" s="33">
        <v>95.8</v>
      </c>
      <c r="E13" s="33">
        <v>100.5</v>
      </c>
      <c r="F13" s="34">
        <v>36.514000000000003</v>
      </c>
      <c r="G13" s="34">
        <v>3.681</v>
      </c>
      <c r="H13" s="30">
        <v>33000</v>
      </c>
      <c r="I13" s="30">
        <v>2301</v>
      </c>
      <c r="J13" s="51">
        <v>0.5</v>
      </c>
      <c r="K13" s="51">
        <v>7.8</v>
      </c>
      <c r="L13" s="33">
        <v>2.4</v>
      </c>
      <c r="M13" s="52">
        <v>3.91</v>
      </c>
      <c r="N13" s="34">
        <v>7.0000000000000007E-2</v>
      </c>
      <c r="O13" s="3" t="s">
        <v>36</v>
      </c>
    </row>
    <row r="14" spans="1:15" ht="15" customHeight="1">
      <c r="A14" s="15">
        <v>11</v>
      </c>
      <c r="B14" s="30">
        <v>2860</v>
      </c>
      <c r="C14" s="31">
        <v>100.5</v>
      </c>
      <c r="D14" s="31">
        <v>90.8</v>
      </c>
      <c r="E14" s="31">
        <v>80.5</v>
      </c>
      <c r="F14" s="32">
        <v>34.450000000000003</v>
      </c>
      <c r="G14" s="32">
        <v>3.0939999999999999</v>
      </c>
      <c r="H14" s="74">
        <v>32000</v>
      </c>
      <c r="I14" s="82">
        <v>2815</v>
      </c>
      <c r="J14" s="31">
        <v>0.4</v>
      </c>
      <c r="K14" s="31">
        <v>6</v>
      </c>
      <c r="L14" s="31">
        <v>4</v>
      </c>
      <c r="M14" s="32">
        <v>4.72</v>
      </c>
      <c r="N14" s="32">
        <v>0.04</v>
      </c>
      <c r="O14" s="3" t="s">
        <v>36</v>
      </c>
    </row>
    <row r="15" spans="1:15" ht="15" customHeight="1">
      <c r="A15" s="15">
        <v>12</v>
      </c>
      <c r="B15" s="30">
        <v>3102</v>
      </c>
      <c r="C15" s="31">
        <v>97</v>
      </c>
      <c r="D15" s="33">
        <v>84.7</v>
      </c>
      <c r="E15" s="33">
        <v>88.3</v>
      </c>
      <c r="F15" s="34">
        <v>28.552</v>
      </c>
      <c r="G15" s="34">
        <v>2.7360000000000002</v>
      </c>
      <c r="H15" s="30">
        <v>34000</v>
      </c>
      <c r="I15" s="30">
        <v>2899</v>
      </c>
      <c r="J15" s="51">
        <v>0.5</v>
      </c>
      <c r="K15" s="51">
        <v>6.1</v>
      </c>
      <c r="L15" s="33">
        <v>4.3</v>
      </c>
      <c r="M15" s="52">
        <v>5.5960000000000001</v>
      </c>
      <c r="N15" s="34">
        <v>5.2999999999999999E-2</v>
      </c>
      <c r="O15" s="3" t="s">
        <v>36</v>
      </c>
    </row>
    <row r="16" spans="1:15" ht="15" customHeight="1">
      <c r="A16" s="15">
        <v>13</v>
      </c>
      <c r="B16" s="30">
        <v>2502</v>
      </c>
      <c r="C16" s="31">
        <v>100.5</v>
      </c>
      <c r="D16" s="31">
        <v>94.2</v>
      </c>
      <c r="E16" s="31">
        <v>80</v>
      </c>
      <c r="F16" s="32">
        <v>34.024000000000001</v>
      </c>
      <c r="G16" s="32">
        <v>3.5680000000000001</v>
      </c>
      <c r="H16" s="30">
        <v>31000</v>
      </c>
      <c r="I16" s="30">
        <v>2582</v>
      </c>
      <c r="J16" s="33">
        <v>0.5</v>
      </c>
      <c r="K16" s="33">
        <v>7.3</v>
      </c>
      <c r="L16" s="33">
        <v>4.5999999999999996</v>
      </c>
      <c r="M16" s="34">
        <v>4.8</v>
      </c>
      <c r="N16" s="34">
        <v>6.7000000000000004E-2</v>
      </c>
      <c r="O16" s="3" t="s">
        <v>36</v>
      </c>
    </row>
    <row r="17" spans="1:15" ht="15" customHeight="1">
      <c r="A17" s="15">
        <v>14</v>
      </c>
      <c r="B17" s="30">
        <v>2401</v>
      </c>
      <c r="C17" s="33">
        <v>95.2</v>
      </c>
      <c r="D17" s="31">
        <v>90.8</v>
      </c>
      <c r="E17" s="31">
        <v>82.9</v>
      </c>
      <c r="F17" s="32">
        <v>31.984000000000002</v>
      </c>
      <c r="G17" s="32">
        <v>3.6880000000000002</v>
      </c>
      <c r="H17" s="30">
        <v>32000</v>
      </c>
      <c r="I17" s="30">
        <v>2425</v>
      </c>
      <c r="J17" s="33">
        <v>0.5</v>
      </c>
      <c r="K17" s="33">
        <v>7</v>
      </c>
      <c r="L17" s="33">
        <v>3.4</v>
      </c>
      <c r="M17" s="34">
        <v>4.3440000000000003</v>
      </c>
      <c r="N17" s="34">
        <v>6.3E-2</v>
      </c>
      <c r="O17" s="3" t="s">
        <v>36</v>
      </c>
    </row>
    <row r="18" spans="1:15" ht="15" customHeight="1">
      <c r="A18" s="15">
        <v>15</v>
      </c>
      <c r="B18" s="30">
        <v>2329</v>
      </c>
      <c r="C18" s="33">
        <v>83.2</v>
      </c>
      <c r="D18" s="33">
        <v>85.3</v>
      </c>
      <c r="E18" s="33">
        <v>111.3</v>
      </c>
      <c r="F18" s="34">
        <v>40.415999999999997</v>
      </c>
      <c r="G18" s="34">
        <v>4.008</v>
      </c>
      <c r="H18" s="30">
        <v>35000</v>
      </c>
      <c r="I18" s="30">
        <v>2395</v>
      </c>
      <c r="J18" s="33">
        <v>0.1</v>
      </c>
      <c r="K18" s="33">
        <v>6.3</v>
      </c>
      <c r="L18" s="33">
        <v>4.2</v>
      </c>
      <c r="M18" s="34">
        <v>3.2639999999999998</v>
      </c>
      <c r="N18" s="34">
        <v>6.9000000000000006E-2</v>
      </c>
      <c r="O18" s="3" t="s">
        <v>36</v>
      </c>
    </row>
    <row r="19" spans="1:15" ht="15" customHeight="1">
      <c r="A19" s="15">
        <v>16</v>
      </c>
      <c r="B19" s="30">
        <v>2352</v>
      </c>
      <c r="C19" s="33">
        <v>103.8</v>
      </c>
      <c r="D19" s="33">
        <v>84.8</v>
      </c>
      <c r="E19" s="33">
        <v>117.5</v>
      </c>
      <c r="F19" s="34">
        <v>38.08</v>
      </c>
      <c r="G19" s="34">
        <v>5.8319999999999999</v>
      </c>
      <c r="H19" s="30">
        <v>32000</v>
      </c>
      <c r="I19" s="30">
        <v>2352</v>
      </c>
      <c r="J19" s="33">
        <v>0.2</v>
      </c>
      <c r="K19" s="33">
        <v>7.6</v>
      </c>
      <c r="L19" s="33">
        <v>4.8</v>
      </c>
      <c r="M19" s="34">
        <v>3.9119999999999999</v>
      </c>
      <c r="N19" s="34">
        <v>8.7999999999999995E-2</v>
      </c>
      <c r="O19" s="3" t="s">
        <v>36</v>
      </c>
    </row>
    <row r="20" spans="1:15" ht="15" customHeight="1">
      <c r="A20" s="15">
        <v>17</v>
      </c>
      <c r="B20" s="30">
        <v>2420</v>
      </c>
      <c r="C20" s="33">
        <v>118</v>
      </c>
      <c r="D20" s="33">
        <v>90</v>
      </c>
      <c r="E20" s="33">
        <v>120</v>
      </c>
      <c r="F20" s="34">
        <v>38.512</v>
      </c>
      <c r="G20" s="34">
        <v>3.54</v>
      </c>
      <c r="H20" s="30">
        <v>34000</v>
      </c>
      <c r="I20" s="30">
        <v>2544</v>
      </c>
      <c r="J20" s="33">
        <v>0.2</v>
      </c>
      <c r="K20" s="33">
        <v>7.6</v>
      </c>
      <c r="L20" s="33">
        <v>3.6</v>
      </c>
      <c r="M20" s="34">
        <v>5.032</v>
      </c>
      <c r="N20" s="34">
        <v>0.1</v>
      </c>
      <c r="O20" s="3" t="s">
        <v>36</v>
      </c>
    </row>
    <row r="21" spans="1:15" ht="15" customHeight="1">
      <c r="A21" s="15">
        <v>18</v>
      </c>
      <c r="B21" s="30">
        <v>2344</v>
      </c>
      <c r="C21" s="33">
        <v>116</v>
      </c>
      <c r="D21" s="33">
        <v>96.6</v>
      </c>
      <c r="E21" s="33">
        <v>108.7</v>
      </c>
      <c r="F21" s="34">
        <v>28.681000000000001</v>
      </c>
      <c r="G21" s="34">
        <v>2.9580000000000002</v>
      </c>
      <c r="H21" s="30">
        <v>32000</v>
      </c>
      <c r="I21" s="30">
        <v>2366</v>
      </c>
      <c r="J21" s="33">
        <v>0.2</v>
      </c>
      <c r="K21" s="33">
        <v>7.3</v>
      </c>
      <c r="L21" s="33">
        <v>3.6</v>
      </c>
      <c r="M21" s="34">
        <v>4.5999999999999996</v>
      </c>
      <c r="N21" s="34">
        <v>0.108</v>
      </c>
      <c r="O21" s="3" t="s">
        <v>36</v>
      </c>
    </row>
    <row r="22" spans="1:15" ht="15" customHeight="1">
      <c r="A22" s="15">
        <v>19</v>
      </c>
      <c r="B22" s="30">
        <v>2365</v>
      </c>
      <c r="C22" s="33">
        <v>108</v>
      </c>
      <c r="D22" s="33">
        <v>98.8</v>
      </c>
      <c r="E22" s="33">
        <v>121.4</v>
      </c>
      <c r="F22" s="34">
        <v>32.448</v>
      </c>
      <c r="G22" s="34">
        <v>2.496</v>
      </c>
      <c r="H22" s="78">
        <v>31000</v>
      </c>
      <c r="I22" s="78">
        <v>2374</v>
      </c>
      <c r="J22" s="33">
        <v>0.2</v>
      </c>
      <c r="K22" s="33">
        <v>7.4</v>
      </c>
      <c r="L22" s="33">
        <v>4.3</v>
      </c>
      <c r="M22" s="34">
        <v>5.8559999999999999</v>
      </c>
      <c r="N22" s="34">
        <v>4.2999999999999997E-2</v>
      </c>
      <c r="O22" s="3" t="s">
        <v>36</v>
      </c>
    </row>
    <row r="23" spans="1:15" ht="15" customHeight="1">
      <c r="A23" s="15">
        <v>20</v>
      </c>
      <c r="B23" s="30">
        <v>2374</v>
      </c>
      <c r="C23" s="33">
        <v>136</v>
      </c>
      <c r="D23" s="33">
        <v>102.6</v>
      </c>
      <c r="E23" s="33">
        <v>190</v>
      </c>
      <c r="F23" s="34">
        <v>42.192</v>
      </c>
      <c r="G23" s="34">
        <v>3.6240000000000001</v>
      </c>
      <c r="H23" s="30">
        <v>34000</v>
      </c>
      <c r="I23" s="30">
        <v>2359</v>
      </c>
      <c r="J23" s="33">
        <v>0.2</v>
      </c>
      <c r="K23" s="33">
        <v>4.7</v>
      </c>
      <c r="L23" s="33">
        <v>3.1</v>
      </c>
      <c r="M23" s="34">
        <v>5.7839999999999998</v>
      </c>
      <c r="N23" s="34">
        <v>4.8000000000000001E-2</v>
      </c>
      <c r="O23" s="3" t="s">
        <v>36</v>
      </c>
    </row>
    <row r="24" spans="1:15" ht="15" customHeight="1">
      <c r="A24" s="15">
        <v>21</v>
      </c>
      <c r="B24" s="30">
        <v>2300</v>
      </c>
      <c r="C24" s="31">
        <v>99.4</v>
      </c>
      <c r="D24" s="31">
        <v>84.8</v>
      </c>
      <c r="E24" s="31">
        <v>101.1</v>
      </c>
      <c r="F24" s="32">
        <v>33.496000000000002</v>
      </c>
      <c r="G24" s="32">
        <v>3.3279999999999998</v>
      </c>
      <c r="H24" s="30">
        <v>32000</v>
      </c>
      <c r="I24" s="30">
        <v>2256</v>
      </c>
      <c r="J24" s="33">
        <v>0.4</v>
      </c>
      <c r="K24" s="33">
        <v>4.5999999999999996</v>
      </c>
      <c r="L24" s="33">
        <v>2.9</v>
      </c>
      <c r="M24" s="34">
        <v>6.1440000000000001</v>
      </c>
      <c r="N24" s="34">
        <v>6.2E-2</v>
      </c>
      <c r="O24" s="3" t="s">
        <v>36</v>
      </c>
    </row>
    <row r="25" spans="1:15" ht="15" customHeight="1">
      <c r="A25" s="15">
        <v>22</v>
      </c>
      <c r="B25" s="30">
        <v>2290</v>
      </c>
      <c r="C25" s="31">
        <v>96.4</v>
      </c>
      <c r="D25" s="31">
        <v>94.4</v>
      </c>
      <c r="E25" s="31">
        <v>104</v>
      </c>
      <c r="F25" s="32">
        <v>34.408000000000001</v>
      </c>
      <c r="G25" s="32">
        <v>3.6880000000000002</v>
      </c>
      <c r="H25" s="30">
        <v>32000</v>
      </c>
      <c r="I25" s="30">
        <v>2282</v>
      </c>
      <c r="J25" s="33">
        <v>0.5</v>
      </c>
      <c r="K25" s="33">
        <v>4.5</v>
      </c>
      <c r="L25" s="33">
        <v>3.1</v>
      </c>
      <c r="M25" s="34">
        <v>4.032</v>
      </c>
      <c r="N25" s="34">
        <v>9.6000000000000002E-2</v>
      </c>
      <c r="O25" s="3" t="s">
        <v>36</v>
      </c>
    </row>
    <row r="26" spans="1:15" ht="15" customHeight="1">
      <c r="A26" s="15">
        <v>23</v>
      </c>
      <c r="B26" s="30">
        <v>2280</v>
      </c>
      <c r="C26" s="31">
        <v>117.4</v>
      </c>
      <c r="D26" s="31">
        <v>82</v>
      </c>
      <c r="E26" s="31">
        <v>123.3</v>
      </c>
      <c r="F26" s="32">
        <v>33.744</v>
      </c>
      <c r="G26" s="32">
        <v>3.9359999999999999</v>
      </c>
      <c r="H26" s="30">
        <v>33000</v>
      </c>
      <c r="I26" s="30">
        <v>2264</v>
      </c>
      <c r="J26" s="33">
        <v>0.6</v>
      </c>
      <c r="K26" s="33">
        <v>3.9</v>
      </c>
      <c r="L26" s="33">
        <v>3.8</v>
      </c>
      <c r="M26" s="34">
        <v>6.1520000000000001</v>
      </c>
      <c r="N26" s="34">
        <v>6.5000000000000002E-2</v>
      </c>
      <c r="O26" s="3" t="s">
        <v>36</v>
      </c>
    </row>
    <row r="27" spans="1:15" ht="15" customHeight="1">
      <c r="A27" s="15">
        <v>24</v>
      </c>
      <c r="B27" s="30">
        <v>2316</v>
      </c>
      <c r="C27" s="31">
        <v>92.1</v>
      </c>
      <c r="D27" s="31">
        <v>80.3</v>
      </c>
      <c r="E27" s="31">
        <v>92.6</v>
      </c>
      <c r="F27" s="32">
        <v>30.594999999999999</v>
      </c>
      <c r="G27" s="32">
        <v>3.5230000000000001</v>
      </c>
      <c r="H27" s="30">
        <v>34000</v>
      </c>
      <c r="I27" s="30">
        <v>2299</v>
      </c>
      <c r="J27" s="33">
        <v>0.5</v>
      </c>
      <c r="K27" s="33">
        <v>4</v>
      </c>
      <c r="L27" s="33">
        <v>2</v>
      </c>
      <c r="M27" s="34">
        <v>6.45</v>
      </c>
      <c r="N27" s="34">
        <v>9.1999999999999998E-2</v>
      </c>
      <c r="O27" s="3" t="s">
        <v>36</v>
      </c>
    </row>
    <row r="28" spans="1:15" ht="15" customHeight="1">
      <c r="A28" s="15">
        <v>25</v>
      </c>
      <c r="B28" s="30">
        <v>2320</v>
      </c>
      <c r="C28" s="31">
        <v>105.2</v>
      </c>
      <c r="D28" s="31">
        <v>91.6</v>
      </c>
      <c r="E28" s="31">
        <v>98.6</v>
      </c>
      <c r="F28" s="32">
        <v>30.414999999999999</v>
      </c>
      <c r="G28" s="32">
        <v>2.8140000000000001</v>
      </c>
      <c r="H28" s="30">
        <v>32000</v>
      </c>
      <c r="I28" s="30">
        <v>2228</v>
      </c>
      <c r="J28" s="33">
        <v>0.3</v>
      </c>
      <c r="K28" s="33">
        <v>3.8</v>
      </c>
      <c r="L28" s="33">
        <v>2</v>
      </c>
      <c r="M28" s="34">
        <v>6.26</v>
      </c>
      <c r="N28" s="34">
        <v>0.19800000000000001</v>
      </c>
      <c r="O28" s="3" t="s">
        <v>36</v>
      </c>
    </row>
    <row r="29" spans="1:15" ht="15" customHeight="1">
      <c r="A29" s="15">
        <v>26</v>
      </c>
      <c r="B29" s="30">
        <v>2272</v>
      </c>
      <c r="C29" s="31">
        <v>112.3</v>
      </c>
      <c r="D29" s="31">
        <v>90.4</v>
      </c>
      <c r="E29" s="31">
        <v>97</v>
      </c>
      <c r="F29" s="32">
        <v>33.231999999999999</v>
      </c>
      <c r="G29" s="32">
        <v>3.4</v>
      </c>
      <c r="H29" s="30">
        <v>33000</v>
      </c>
      <c r="I29" s="30">
        <v>2242</v>
      </c>
      <c r="J29" s="33">
        <v>0.5</v>
      </c>
      <c r="K29" s="33">
        <v>4.8</v>
      </c>
      <c r="L29" s="33">
        <v>1.7</v>
      </c>
      <c r="M29" s="34">
        <v>5.2560000000000002</v>
      </c>
      <c r="N29" s="34">
        <v>7.0999999999999994E-2</v>
      </c>
      <c r="O29" s="3" t="s">
        <v>36</v>
      </c>
    </row>
    <row r="30" spans="1:15" ht="15" customHeight="1">
      <c r="A30" s="15">
        <v>27</v>
      </c>
      <c r="B30" s="30">
        <v>2244</v>
      </c>
      <c r="C30" s="31">
        <v>109.2</v>
      </c>
      <c r="D30" s="31">
        <v>82.4</v>
      </c>
      <c r="E30" s="31">
        <v>92.9</v>
      </c>
      <c r="F30" s="32">
        <v>34.655999999999999</v>
      </c>
      <c r="G30" s="32">
        <v>3.0720000000000001</v>
      </c>
      <c r="H30" s="74">
        <v>33000</v>
      </c>
      <c r="I30" s="74">
        <v>2092</v>
      </c>
      <c r="J30" s="31">
        <v>0.5</v>
      </c>
      <c r="K30" s="31">
        <v>4.3</v>
      </c>
      <c r="L30" s="31">
        <v>2.4</v>
      </c>
      <c r="M30" s="32">
        <v>5.4960000000000004</v>
      </c>
      <c r="N30" s="32">
        <v>5.6000000000000001E-2</v>
      </c>
      <c r="O30" s="3" t="s">
        <v>36</v>
      </c>
    </row>
    <row r="31" spans="1:15" ht="15" customHeight="1">
      <c r="A31" s="15">
        <v>28</v>
      </c>
      <c r="B31" s="30">
        <v>2323</v>
      </c>
      <c r="C31" s="31">
        <v>95.1</v>
      </c>
      <c r="D31" s="31">
        <v>88.9</v>
      </c>
      <c r="E31" s="31">
        <v>93.6</v>
      </c>
      <c r="F31" s="32">
        <v>29.15</v>
      </c>
      <c r="G31" s="32">
        <v>2.9980000000000002</v>
      </c>
      <c r="H31" s="30">
        <v>32000</v>
      </c>
      <c r="I31" s="30">
        <v>2325</v>
      </c>
      <c r="J31" s="33">
        <v>0.3</v>
      </c>
      <c r="K31" s="33">
        <v>3.9</v>
      </c>
      <c r="L31" s="33">
        <v>1.7</v>
      </c>
      <c r="M31" s="34">
        <v>6.68</v>
      </c>
      <c r="N31" s="34">
        <v>7.0000000000000007E-2</v>
      </c>
      <c r="O31" s="3" t="s">
        <v>36</v>
      </c>
    </row>
    <row r="32" spans="1:15" ht="15" customHeight="1">
      <c r="A32" s="15">
        <v>29</v>
      </c>
      <c r="B32" s="30">
        <v>2272</v>
      </c>
      <c r="C32" s="31">
        <v>152.69999999999999</v>
      </c>
      <c r="D32" s="31">
        <v>90.8</v>
      </c>
      <c r="E32" s="31">
        <v>148.6</v>
      </c>
      <c r="F32" s="32">
        <v>27.936</v>
      </c>
      <c r="G32" s="32">
        <v>3.8879999999999999</v>
      </c>
      <c r="H32" s="30">
        <v>31000</v>
      </c>
      <c r="I32" s="30">
        <v>2210</v>
      </c>
      <c r="J32" s="33">
        <v>0.6</v>
      </c>
      <c r="K32" s="33">
        <v>4.2</v>
      </c>
      <c r="L32" s="33">
        <v>2.6</v>
      </c>
      <c r="M32" s="34">
        <v>6.64</v>
      </c>
      <c r="N32" s="34">
        <v>0.06</v>
      </c>
      <c r="O32" s="3" t="s">
        <v>36</v>
      </c>
    </row>
    <row r="33" spans="1:15" ht="15" customHeight="1">
      <c r="A33" s="15">
        <v>30</v>
      </c>
      <c r="B33" s="30">
        <v>2283</v>
      </c>
      <c r="C33" s="31">
        <v>90.8</v>
      </c>
      <c r="D33" s="31">
        <v>84.4</v>
      </c>
      <c r="E33" s="31">
        <v>97</v>
      </c>
      <c r="F33" s="32">
        <v>28.24</v>
      </c>
      <c r="G33" s="32">
        <v>3.464</v>
      </c>
      <c r="H33" s="30">
        <v>32000</v>
      </c>
      <c r="I33" s="30">
        <v>2187</v>
      </c>
      <c r="J33" s="33">
        <v>0.4</v>
      </c>
      <c r="K33" s="33">
        <v>3.3</v>
      </c>
      <c r="L33" s="33">
        <v>1.8</v>
      </c>
      <c r="M33" s="34">
        <v>5.952</v>
      </c>
      <c r="N33" s="34">
        <v>7.8E-2</v>
      </c>
      <c r="O33" s="3" t="s">
        <v>36</v>
      </c>
    </row>
    <row r="34" spans="1:15" ht="15" customHeight="1">
      <c r="A34" s="15"/>
      <c r="B34" s="30"/>
      <c r="C34" s="31"/>
      <c r="D34" s="31"/>
      <c r="E34" s="31"/>
      <c r="F34" s="32"/>
      <c r="G34" s="32"/>
      <c r="H34" s="30"/>
      <c r="I34" s="30"/>
      <c r="J34" s="33"/>
      <c r="K34" s="33"/>
      <c r="L34" s="33"/>
      <c r="M34" s="34"/>
      <c r="N34" s="34"/>
      <c r="O34" s="3"/>
    </row>
    <row r="35" spans="1:15" ht="15" customHeight="1">
      <c r="A35" s="83" t="s">
        <v>35</v>
      </c>
      <c r="B35" s="3">
        <f>SUM(B4:B34)</f>
        <v>71117</v>
      </c>
      <c r="C35" s="16">
        <f t="shared" ref="C35:N35" si="0">SUM(C4:C34)</f>
        <v>3215.2000000000003</v>
      </c>
      <c r="D35" s="16">
        <f t="shared" si="0"/>
        <v>2725.1000000000004</v>
      </c>
      <c r="E35" s="16">
        <f t="shared" si="0"/>
        <v>3167.6</v>
      </c>
      <c r="F35" s="4">
        <f t="shared" si="0"/>
        <v>979.71599999999989</v>
      </c>
      <c r="G35" s="4">
        <f t="shared" si="0"/>
        <v>101.30300000000001</v>
      </c>
      <c r="H35" s="3">
        <f t="shared" si="0"/>
        <v>979000</v>
      </c>
      <c r="I35" s="3">
        <f t="shared" si="0"/>
        <v>70242</v>
      </c>
      <c r="J35" s="16">
        <f t="shared" si="0"/>
        <v>13.399999999999999</v>
      </c>
      <c r="K35" s="16">
        <f t="shared" si="0"/>
        <v>165.20000000000002</v>
      </c>
      <c r="L35" s="16">
        <f t="shared" si="0"/>
        <v>88.399999999999991</v>
      </c>
      <c r="M35" s="4">
        <f t="shared" si="0"/>
        <v>144.06399999999999</v>
      </c>
      <c r="N35" s="4">
        <f t="shared" si="0"/>
        <v>2.1920000000000002</v>
      </c>
      <c r="O35" s="3" t="s">
        <v>36</v>
      </c>
    </row>
    <row r="36" spans="1:15" ht="20.100000000000001" customHeight="1">
      <c r="A36" s="83" t="s">
        <v>2</v>
      </c>
      <c r="B36" s="3">
        <f>MIN(B4:B34)</f>
        <v>2218</v>
      </c>
      <c r="C36" s="16">
        <f t="shared" ref="C36:N36" si="1">MIN(C4:C34)</f>
        <v>83.2</v>
      </c>
      <c r="D36" s="16">
        <f t="shared" si="1"/>
        <v>80.3</v>
      </c>
      <c r="E36" s="16">
        <f t="shared" si="1"/>
        <v>72.8</v>
      </c>
      <c r="F36" s="4">
        <f t="shared" si="1"/>
        <v>27.167999999999999</v>
      </c>
      <c r="G36" s="4">
        <f t="shared" si="1"/>
        <v>2.496</v>
      </c>
      <c r="H36" s="3">
        <f t="shared" si="1"/>
        <v>31000</v>
      </c>
      <c r="I36" s="3">
        <f t="shared" si="1"/>
        <v>2092</v>
      </c>
      <c r="J36" s="16">
        <f t="shared" si="1"/>
        <v>0.1</v>
      </c>
      <c r="K36" s="16">
        <f t="shared" si="1"/>
        <v>3.3</v>
      </c>
      <c r="L36" s="16">
        <f t="shared" si="1"/>
        <v>1.7</v>
      </c>
      <c r="M36" s="4">
        <f t="shared" si="1"/>
        <v>2.1</v>
      </c>
      <c r="N36" s="4">
        <f t="shared" si="1"/>
        <v>0.04</v>
      </c>
      <c r="O36" s="3" t="s">
        <v>36</v>
      </c>
    </row>
    <row r="37" spans="1:15" ht="20.100000000000001" customHeight="1">
      <c r="A37" s="83" t="s">
        <v>3</v>
      </c>
      <c r="B37" s="3">
        <f>MAX(B4:B34)</f>
        <v>3102</v>
      </c>
      <c r="C37" s="16">
        <f t="shared" ref="C37:N37" si="2">MAX(C4:C34)</f>
        <v>152.69999999999999</v>
      </c>
      <c r="D37" s="16">
        <f t="shared" si="2"/>
        <v>102.6</v>
      </c>
      <c r="E37" s="16">
        <f t="shared" si="2"/>
        <v>190</v>
      </c>
      <c r="F37" s="4">
        <f t="shared" si="2"/>
        <v>42.192</v>
      </c>
      <c r="G37" s="4">
        <f t="shared" si="2"/>
        <v>5.8319999999999999</v>
      </c>
      <c r="H37" s="3">
        <f t="shared" si="2"/>
        <v>36000</v>
      </c>
      <c r="I37" s="3">
        <f t="shared" si="2"/>
        <v>2899</v>
      </c>
      <c r="J37" s="16">
        <f t="shared" si="2"/>
        <v>0.8</v>
      </c>
      <c r="K37" s="16">
        <f t="shared" si="2"/>
        <v>7.8</v>
      </c>
      <c r="L37" s="16">
        <f t="shared" si="2"/>
        <v>4.8</v>
      </c>
      <c r="M37" s="4">
        <f t="shared" si="2"/>
        <v>6.68</v>
      </c>
      <c r="N37" s="4">
        <f t="shared" si="2"/>
        <v>0.19800000000000001</v>
      </c>
      <c r="O37" s="3" t="s">
        <v>36</v>
      </c>
    </row>
    <row r="38" spans="1:15" ht="19.5" customHeight="1">
      <c r="A38" s="83" t="s">
        <v>4</v>
      </c>
      <c r="B38" s="3">
        <f>AVERAGE(B4:B34)</f>
        <v>2370.5666666666666</v>
      </c>
      <c r="C38" s="16">
        <f t="shared" ref="C38:N38" si="3">AVERAGE(C4:C34)</f>
        <v>107.17333333333335</v>
      </c>
      <c r="D38" s="16">
        <f t="shared" si="3"/>
        <v>90.836666666666673</v>
      </c>
      <c r="E38" s="16">
        <f t="shared" si="3"/>
        <v>105.58666666666666</v>
      </c>
      <c r="F38" s="4">
        <f t="shared" si="3"/>
        <v>32.657199999999996</v>
      </c>
      <c r="G38" s="4">
        <f t="shared" si="3"/>
        <v>3.3767666666666671</v>
      </c>
      <c r="H38" s="3">
        <f>ROUND((AVERAGE(H4:H34)),-3)</f>
        <v>33000</v>
      </c>
      <c r="I38" s="3">
        <f t="shared" si="3"/>
        <v>2341.4</v>
      </c>
      <c r="J38" s="16">
        <f t="shared" si="3"/>
        <v>0.4466666666666666</v>
      </c>
      <c r="K38" s="16">
        <f t="shared" si="3"/>
        <v>5.5066666666666668</v>
      </c>
      <c r="L38" s="16">
        <f t="shared" si="3"/>
        <v>2.9466666666666663</v>
      </c>
      <c r="M38" s="4">
        <f t="shared" si="3"/>
        <v>4.8021333333333329</v>
      </c>
      <c r="N38" s="4">
        <f t="shared" si="3"/>
        <v>7.3066666666666669E-2</v>
      </c>
      <c r="O38" s="3" t="s">
        <v>36</v>
      </c>
    </row>
    <row r="43" spans="1:15">
      <c r="C43" s="70"/>
      <c r="D43" s="69"/>
      <c r="E43" s="69"/>
      <c r="F43" s="69"/>
      <c r="G43" s="69"/>
      <c r="H43" s="69"/>
      <c r="I43" s="69"/>
      <c r="J43" s="70"/>
      <c r="K43" s="69"/>
      <c r="L43" s="69"/>
      <c r="M43" s="69"/>
      <c r="N43" s="69"/>
    </row>
  </sheetData>
  <mergeCells count="6">
    <mergeCell ref="B1:O1"/>
    <mergeCell ref="A2:A3"/>
    <mergeCell ref="B2:B3"/>
    <mergeCell ref="C2:H2"/>
    <mergeCell ref="I2:I3"/>
    <mergeCell ref="J2:O2"/>
  </mergeCells>
  <phoneticPr fontId="2" type="noConversion"/>
  <conditionalFormatting sqref="K8:K9 K2:K3 K44:K65536 K39:K42 K31:K34 K5:K6 K23:K29 K15:K21 K12:K13">
    <cfRule type="cellIs" dxfId="319" priority="133" stopIfTrue="1" operator="greaterThan">
      <formula>40</formula>
    </cfRule>
  </conditionalFormatting>
  <conditionalFormatting sqref="J8:J9 J2:J3 J44:J65536 J39:J42 J31:J34 J5:J6 J23:J29 J15:J21 J12:J13">
    <cfRule type="cellIs" dxfId="318" priority="132" stopIfTrue="1" operator="greaterThan">
      <formula>10</formula>
    </cfRule>
  </conditionalFormatting>
  <conditionalFormatting sqref="L8:L9 L2:L3 L44:L65536 L39:L42 L31:L34 L5:L6 L23:L29 L15:L21 L12:L13">
    <cfRule type="cellIs" dxfId="317" priority="131" stopIfTrue="1" operator="greaterThan">
      <formula>10</formula>
    </cfRule>
  </conditionalFormatting>
  <conditionalFormatting sqref="M8:M9 M2:M3 M44:M65536 M39:M42 M31:M34 M5:M6 M23:M29 M15:M21 M12:M13">
    <cfRule type="cellIs" dxfId="316" priority="130" stopIfTrue="1" operator="greaterThan">
      <formula>20</formula>
    </cfRule>
  </conditionalFormatting>
  <conditionalFormatting sqref="N8:N9 N2:N3 N44:N65536 N39:N42 N31:N34 N5:N6 N23:N29 N15:N21 N12:N13">
    <cfRule type="cellIs" dxfId="315" priority="129" stopIfTrue="1" operator="greaterThan">
      <formula>2</formula>
    </cfRule>
  </conditionalFormatting>
  <conditionalFormatting sqref="O2:O65536">
    <cfRule type="cellIs" dxfId="314" priority="128" stopIfTrue="1" operator="greaterThan">
      <formula>3000</formula>
    </cfRule>
  </conditionalFormatting>
  <conditionalFormatting sqref="K13">
    <cfRule type="cellIs" dxfId="313" priority="127" stopIfTrue="1" operator="greaterThan">
      <formula>40</formula>
    </cfRule>
  </conditionalFormatting>
  <conditionalFormatting sqref="J13">
    <cfRule type="cellIs" dxfId="312" priority="126" stopIfTrue="1" operator="greaterThan">
      <formula>10</formula>
    </cfRule>
  </conditionalFormatting>
  <conditionalFormatting sqref="L13">
    <cfRule type="cellIs" dxfId="311" priority="125" stopIfTrue="1" operator="greaterThan">
      <formula>10</formula>
    </cfRule>
  </conditionalFormatting>
  <conditionalFormatting sqref="M13">
    <cfRule type="cellIs" dxfId="310" priority="124" stopIfTrue="1" operator="greaterThan">
      <formula>20</formula>
    </cfRule>
  </conditionalFormatting>
  <conditionalFormatting sqref="N13">
    <cfRule type="cellIs" dxfId="309" priority="123" stopIfTrue="1" operator="greaterThan">
      <formula>2</formula>
    </cfRule>
  </conditionalFormatting>
  <conditionalFormatting sqref="K13">
    <cfRule type="cellIs" dxfId="308" priority="122" stopIfTrue="1" operator="greaterThan">
      <formula>40</formula>
    </cfRule>
  </conditionalFormatting>
  <conditionalFormatting sqref="L13">
    <cfRule type="cellIs" dxfId="307" priority="121" stopIfTrue="1" operator="greaterThan">
      <formula>10</formula>
    </cfRule>
  </conditionalFormatting>
  <conditionalFormatting sqref="M13">
    <cfRule type="cellIs" dxfId="306" priority="120" stopIfTrue="1" operator="greaterThan">
      <formula>20</formula>
    </cfRule>
  </conditionalFormatting>
  <conditionalFormatting sqref="N13">
    <cfRule type="cellIs" dxfId="305" priority="119" stopIfTrue="1" operator="greaterThan">
      <formula>2</formula>
    </cfRule>
  </conditionalFormatting>
  <conditionalFormatting sqref="K17">
    <cfRule type="cellIs" dxfId="304" priority="118" stopIfTrue="1" operator="greaterThan">
      <formula>40</formula>
    </cfRule>
  </conditionalFormatting>
  <conditionalFormatting sqref="J17">
    <cfRule type="cellIs" dxfId="303" priority="117" stopIfTrue="1" operator="greaterThan">
      <formula>10</formula>
    </cfRule>
  </conditionalFormatting>
  <conditionalFormatting sqref="L17">
    <cfRule type="cellIs" dxfId="302" priority="116" stopIfTrue="1" operator="greaterThan">
      <formula>10</formula>
    </cfRule>
  </conditionalFormatting>
  <conditionalFormatting sqref="M17">
    <cfRule type="cellIs" dxfId="301" priority="115" stopIfTrue="1" operator="greaterThan">
      <formula>20</formula>
    </cfRule>
  </conditionalFormatting>
  <conditionalFormatting sqref="N17">
    <cfRule type="cellIs" dxfId="300" priority="114" stopIfTrue="1" operator="greaterThan">
      <formula>2</formula>
    </cfRule>
  </conditionalFormatting>
  <conditionalFormatting sqref="K17">
    <cfRule type="cellIs" dxfId="299" priority="113" stopIfTrue="1" operator="greaterThan">
      <formula>40</formula>
    </cfRule>
  </conditionalFormatting>
  <conditionalFormatting sqref="J17">
    <cfRule type="cellIs" dxfId="298" priority="112" stopIfTrue="1" operator="greaterThan">
      <formula>10</formula>
    </cfRule>
  </conditionalFormatting>
  <conditionalFormatting sqref="L17">
    <cfRule type="cellIs" dxfId="297" priority="111" stopIfTrue="1" operator="greaterThan">
      <formula>10</formula>
    </cfRule>
  </conditionalFormatting>
  <conditionalFormatting sqref="M17">
    <cfRule type="cellIs" dxfId="296" priority="110" stopIfTrue="1" operator="greaterThan">
      <formula>20</formula>
    </cfRule>
  </conditionalFormatting>
  <conditionalFormatting sqref="N17">
    <cfRule type="cellIs" dxfId="295" priority="109" stopIfTrue="1" operator="greaterThan">
      <formula>2</formula>
    </cfRule>
  </conditionalFormatting>
  <conditionalFormatting sqref="K21">
    <cfRule type="cellIs" dxfId="294" priority="108" stopIfTrue="1" operator="greaterThan">
      <formula>40</formula>
    </cfRule>
  </conditionalFormatting>
  <conditionalFormatting sqref="J21">
    <cfRule type="cellIs" dxfId="293" priority="107" stopIfTrue="1" operator="greaterThan">
      <formula>10</formula>
    </cfRule>
  </conditionalFormatting>
  <conditionalFormatting sqref="L21">
    <cfRule type="cellIs" dxfId="292" priority="106" stopIfTrue="1" operator="greaterThan">
      <formula>10</formula>
    </cfRule>
  </conditionalFormatting>
  <conditionalFormatting sqref="M21">
    <cfRule type="cellIs" dxfId="291" priority="105" stopIfTrue="1" operator="greaterThan">
      <formula>20</formula>
    </cfRule>
  </conditionalFormatting>
  <conditionalFormatting sqref="N21">
    <cfRule type="cellIs" dxfId="290" priority="104" stopIfTrue="1" operator="greaterThan">
      <formula>2</formula>
    </cfRule>
  </conditionalFormatting>
  <conditionalFormatting sqref="K21">
    <cfRule type="cellIs" dxfId="289" priority="103" stopIfTrue="1" operator="greaterThan">
      <formula>40</formula>
    </cfRule>
  </conditionalFormatting>
  <conditionalFormatting sqref="J21">
    <cfRule type="cellIs" dxfId="288" priority="102" stopIfTrue="1" operator="greaterThan">
      <formula>10</formula>
    </cfRule>
  </conditionalFormatting>
  <conditionalFormatting sqref="L21">
    <cfRule type="cellIs" dxfId="287" priority="101" stopIfTrue="1" operator="greaterThan">
      <formula>10</formula>
    </cfRule>
  </conditionalFormatting>
  <conditionalFormatting sqref="M21">
    <cfRule type="cellIs" dxfId="286" priority="100" stopIfTrue="1" operator="greaterThan">
      <formula>20</formula>
    </cfRule>
  </conditionalFormatting>
  <conditionalFormatting sqref="N21">
    <cfRule type="cellIs" dxfId="285" priority="99" stopIfTrue="1" operator="greaterThan">
      <formula>2</formula>
    </cfRule>
  </conditionalFormatting>
  <conditionalFormatting sqref="K27">
    <cfRule type="cellIs" dxfId="284" priority="98" stopIfTrue="1" operator="greaterThan">
      <formula>40</formula>
    </cfRule>
  </conditionalFormatting>
  <conditionalFormatting sqref="J27">
    <cfRule type="cellIs" dxfId="283" priority="97" stopIfTrue="1" operator="greaterThan">
      <formula>10</formula>
    </cfRule>
  </conditionalFormatting>
  <conditionalFormatting sqref="L27">
    <cfRule type="cellIs" dxfId="282" priority="96" stopIfTrue="1" operator="greaterThan">
      <formula>10</formula>
    </cfRule>
  </conditionalFormatting>
  <conditionalFormatting sqref="M27">
    <cfRule type="cellIs" dxfId="281" priority="95" stopIfTrue="1" operator="greaterThan">
      <formula>20</formula>
    </cfRule>
  </conditionalFormatting>
  <conditionalFormatting sqref="N27">
    <cfRule type="cellIs" dxfId="280" priority="94" stopIfTrue="1" operator="greaterThan">
      <formula>2</formula>
    </cfRule>
  </conditionalFormatting>
  <conditionalFormatting sqref="K27">
    <cfRule type="cellIs" dxfId="279" priority="93" stopIfTrue="1" operator="greaterThan">
      <formula>40</formula>
    </cfRule>
  </conditionalFormatting>
  <conditionalFormatting sqref="J27">
    <cfRule type="cellIs" dxfId="278" priority="92" stopIfTrue="1" operator="greaterThan">
      <formula>10</formula>
    </cfRule>
  </conditionalFormatting>
  <conditionalFormatting sqref="L27">
    <cfRule type="cellIs" dxfId="277" priority="91" stopIfTrue="1" operator="greaterThan">
      <formula>10</formula>
    </cfRule>
  </conditionalFormatting>
  <conditionalFormatting sqref="M27">
    <cfRule type="cellIs" dxfId="276" priority="90" stopIfTrue="1" operator="greaterThan">
      <formula>20</formula>
    </cfRule>
  </conditionalFormatting>
  <conditionalFormatting sqref="N27">
    <cfRule type="cellIs" dxfId="275" priority="89" stopIfTrue="1" operator="greaterThan">
      <formula>2</formula>
    </cfRule>
  </conditionalFormatting>
  <conditionalFormatting sqref="K27">
    <cfRule type="cellIs" dxfId="274" priority="88" stopIfTrue="1" operator="greaterThan">
      <formula>40</formula>
    </cfRule>
  </conditionalFormatting>
  <conditionalFormatting sqref="J27">
    <cfRule type="cellIs" dxfId="273" priority="87" stopIfTrue="1" operator="greaterThan">
      <formula>10</formula>
    </cfRule>
  </conditionalFormatting>
  <conditionalFormatting sqref="L27">
    <cfRule type="cellIs" dxfId="272" priority="86" stopIfTrue="1" operator="greaterThan">
      <formula>10</formula>
    </cfRule>
  </conditionalFormatting>
  <conditionalFormatting sqref="M27">
    <cfRule type="cellIs" dxfId="271" priority="85" stopIfTrue="1" operator="greaterThan">
      <formula>20</formula>
    </cfRule>
  </conditionalFormatting>
  <conditionalFormatting sqref="N27">
    <cfRule type="cellIs" dxfId="270" priority="84" stopIfTrue="1" operator="greaterThan">
      <formula>2</formula>
    </cfRule>
  </conditionalFormatting>
  <conditionalFormatting sqref="K27">
    <cfRule type="cellIs" dxfId="269" priority="83" stopIfTrue="1" operator="greaterThan">
      <formula>40</formula>
    </cfRule>
  </conditionalFormatting>
  <conditionalFormatting sqref="J27">
    <cfRule type="cellIs" dxfId="268" priority="82" stopIfTrue="1" operator="greaterThan">
      <formula>10</formula>
    </cfRule>
  </conditionalFormatting>
  <conditionalFormatting sqref="L27">
    <cfRule type="cellIs" dxfId="267" priority="81" stopIfTrue="1" operator="greaterThan">
      <formula>10</formula>
    </cfRule>
  </conditionalFormatting>
  <conditionalFormatting sqref="M27">
    <cfRule type="cellIs" dxfId="266" priority="80" stopIfTrue="1" operator="greaterThan">
      <formula>20</formula>
    </cfRule>
  </conditionalFormatting>
  <conditionalFormatting sqref="N27">
    <cfRule type="cellIs" dxfId="265" priority="79" stopIfTrue="1" operator="greaterThan">
      <formula>2</formula>
    </cfRule>
  </conditionalFormatting>
  <conditionalFormatting sqref="K28">
    <cfRule type="cellIs" dxfId="264" priority="78" stopIfTrue="1" operator="greaterThan">
      <formula>40</formula>
    </cfRule>
  </conditionalFormatting>
  <conditionalFormatting sqref="J28">
    <cfRule type="cellIs" dxfId="263" priority="77" stopIfTrue="1" operator="greaterThan">
      <formula>10</formula>
    </cfRule>
  </conditionalFormatting>
  <conditionalFormatting sqref="L28">
    <cfRule type="cellIs" dxfId="262" priority="76" stopIfTrue="1" operator="greaterThan">
      <formula>10</formula>
    </cfRule>
  </conditionalFormatting>
  <conditionalFormatting sqref="M28">
    <cfRule type="cellIs" dxfId="261" priority="75" stopIfTrue="1" operator="greaterThan">
      <formula>20</formula>
    </cfRule>
  </conditionalFormatting>
  <conditionalFormatting sqref="N28">
    <cfRule type="cellIs" dxfId="260" priority="74" stopIfTrue="1" operator="greaterThan">
      <formula>2</formula>
    </cfRule>
  </conditionalFormatting>
  <conditionalFormatting sqref="K28">
    <cfRule type="cellIs" dxfId="259" priority="73" stopIfTrue="1" operator="greaterThan">
      <formula>40</formula>
    </cfRule>
  </conditionalFormatting>
  <conditionalFormatting sqref="J28">
    <cfRule type="cellIs" dxfId="258" priority="72" stopIfTrue="1" operator="greaterThan">
      <formula>10</formula>
    </cfRule>
  </conditionalFormatting>
  <conditionalFormatting sqref="L28">
    <cfRule type="cellIs" dxfId="257" priority="71" stopIfTrue="1" operator="greaterThan">
      <formula>10</formula>
    </cfRule>
  </conditionalFormatting>
  <conditionalFormatting sqref="M28">
    <cfRule type="cellIs" dxfId="256" priority="70" stopIfTrue="1" operator="greaterThan">
      <formula>20</formula>
    </cfRule>
  </conditionalFormatting>
  <conditionalFormatting sqref="N28">
    <cfRule type="cellIs" dxfId="255" priority="69" stopIfTrue="1" operator="greaterThan">
      <formula>2</formula>
    </cfRule>
  </conditionalFormatting>
  <conditionalFormatting sqref="K4">
    <cfRule type="cellIs" dxfId="254" priority="68" stopIfTrue="1" operator="greaterThan">
      <formula>40</formula>
    </cfRule>
  </conditionalFormatting>
  <conditionalFormatting sqref="J4">
    <cfRule type="cellIs" dxfId="253" priority="67" stopIfTrue="1" operator="greaterThan">
      <formula>10</formula>
    </cfRule>
  </conditionalFormatting>
  <conditionalFormatting sqref="L4">
    <cfRule type="cellIs" dxfId="252" priority="66" stopIfTrue="1" operator="greaterThan">
      <formula>10</formula>
    </cfRule>
  </conditionalFormatting>
  <conditionalFormatting sqref="M4">
    <cfRule type="cellIs" dxfId="251" priority="65" stopIfTrue="1" operator="greaterThan">
      <formula>20</formula>
    </cfRule>
  </conditionalFormatting>
  <conditionalFormatting sqref="N4">
    <cfRule type="cellIs" dxfId="250" priority="64" stopIfTrue="1" operator="greaterThan">
      <formula>2</formula>
    </cfRule>
  </conditionalFormatting>
  <conditionalFormatting sqref="K13">
    <cfRule type="cellIs" dxfId="249" priority="47" stopIfTrue="1" operator="greaterThan">
      <formula>40</formula>
    </cfRule>
  </conditionalFormatting>
  <conditionalFormatting sqref="J13">
    <cfRule type="cellIs" dxfId="248" priority="46" stopIfTrue="1" operator="greaterThan">
      <formula>10</formula>
    </cfRule>
  </conditionalFormatting>
  <conditionalFormatting sqref="L13">
    <cfRule type="cellIs" dxfId="247" priority="45" stopIfTrue="1" operator="greaterThan">
      <formula>10</formula>
    </cfRule>
  </conditionalFormatting>
  <conditionalFormatting sqref="M13">
    <cfRule type="cellIs" dxfId="246" priority="44" stopIfTrue="1" operator="greaterThan">
      <formula>20</formula>
    </cfRule>
  </conditionalFormatting>
  <conditionalFormatting sqref="N13">
    <cfRule type="cellIs" dxfId="245" priority="43" stopIfTrue="1" operator="greaterThan">
      <formula>2</formula>
    </cfRule>
  </conditionalFormatting>
  <conditionalFormatting sqref="K13">
    <cfRule type="cellIs" dxfId="244" priority="42" stopIfTrue="1" operator="greaterThan">
      <formula>40</formula>
    </cfRule>
  </conditionalFormatting>
  <conditionalFormatting sqref="L13">
    <cfRule type="cellIs" dxfId="243" priority="41" stopIfTrue="1" operator="greaterThan">
      <formula>10</formula>
    </cfRule>
  </conditionalFormatting>
  <conditionalFormatting sqref="M13">
    <cfRule type="cellIs" dxfId="242" priority="40" stopIfTrue="1" operator="greaterThan">
      <formula>20</formula>
    </cfRule>
  </conditionalFormatting>
  <conditionalFormatting sqref="N13">
    <cfRule type="cellIs" dxfId="241" priority="39" stopIfTrue="1" operator="greaterThan">
      <formula>2</formula>
    </cfRule>
  </conditionalFormatting>
  <conditionalFormatting sqref="J13">
    <cfRule type="cellIs" dxfId="240" priority="38" stopIfTrue="1" operator="greaterThan">
      <formula>10</formula>
    </cfRule>
  </conditionalFormatting>
  <conditionalFormatting sqref="J13">
    <cfRule type="cellIs" dxfId="239" priority="37" stopIfTrue="1" operator="greaterThan">
      <formula>10</formula>
    </cfRule>
  </conditionalFormatting>
  <conditionalFormatting sqref="K13">
    <cfRule type="cellIs" dxfId="238" priority="36" stopIfTrue="1" operator="greaterThan">
      <formula>40</formula>
    </cfRule>
  </conditionalFormatting>
  <conditionalFormatting sqref="J13">
    <cfRule type="cellIs" dxfId="237" priority="35" stopIfTrue="1" operator="greaterThan">
      <formula>10</formula>
    </cfRule>
  </conditionalFormatting>
  <conditionalFormatting sqref="L13">
    <cfRule type="cellIs" dxfId="236" priority="34" stopIfTrue="1" operator="greaterThan">
      <formula>10</formula>
    </cfRule>
  </conditionalFormatting>
  <conditionalFormatting sqref="M13">
    <cfRule type="cellIs" dxfId="235" priority="33" stopIfTrue="1" operator="greaterThan">
      <formula>20</formula>
    </cfRule>
  </conditionalFormatting>
  <conditionalFormatting sqref="N13">
    <cfRule type="cellIs" dxfId="234" priority="32" stopIfTrue="1" operator="greaterThan">
      <formula>2</formula>
    </cfRule>
  </conditionalFormatting>
  <conditionalFormatting sqref="K15">
    <cfRule type="cellIs" dxfId="233" priority="31" stopIfTrue="1" operator="greaterThan">
      <formula>40</formula>
    </cfRule>
  </conditionalFormatting>
  <conditionalFormatting sqref="J15">
    <cfRule type="cellIs" dxfId="232" priority="30" stopIfTrue="1" operator="greaterThan">
      <formula>10</formula>
    </cfRule>
  </conditionalFormatting>
  <conditionalFormatting sqref="L15">
    <cfRule type="cellIs" dxfId="231" priority="29" stopIfTrue="1" operator="greaterThan">
      <formula>10</formula>
    </cfRule>
  </conditionalFormatting>
  <conditionalFormatting sqref="M15">
    <cfRule type="cellIs" dxfId="230" priority="28" stopIfTrue="1" operator="greaterThan">
      <formula>20</formula>
    </cfRule>
  </conditionalFormatting>
  <conditionalFormatting sqref="N15">
    <cfRule type="cellIs" dxfId="229" priority="27" stopIfTrue="1" operator="greaterThan">
      <formula>2</formula>
    </cfRule>
  </conditionalFormatting>
  <conditionalFormatting sqref="K15">
    <cfRule type="cellIs" dxfId="228" priority="26" stopIfTrue="1" operator="greaterThan">
      <formula>40</formula>
    </cfRule>
  </conditionalFormatting>
  <conditionalFormatting sqref="L15">
    <cfRule type="cellIs" dxfId="227" priority="25" stopIfTrue="1" operator="greaterThan">
      <formula>10</formula>
    </cfRule>
  </conditionalFormatting>
  <conditionalFormatting sqref="M15">
    <cfRule type="cellIs" dxfId="226" priority="24" stopIfTrue="1" operator="greaterThan">
      <formula>20</formula>
    </cfRule>
  </conditionalFormatting>
  <conditionalFormatting sqref="N15">
    <cfRule type="cellIs" dxfId="225" priority="23" stopIfTrue="1" operator="greaterThan">
      <formula>2</formula>
    </cfRule>
  </conditionalFormatting>
  <conditionalFormatting sqref="J15">
    <cfRule type="cellIs" dxfId="224" priority="22" stopIfTrue="1" operator="greaterThan">
      <formula>10</formula>
    </cfRule>
  </conditionalFormatting>
  <conditionalFormatting sqref="J15">
    <cfRule type="cellIs" dxfId="223" priority="21" stopIfTrue="1" operator="greaterThan">
      <formula>10</formula>
    </cfRule>
  </conditionalFormatting>
  <conditionalFormatting sqref="K15">
    <cfRule type="cellIs" dxfId="222" priority="20" stopIfTrue="1" operator="greaterThan">
      <formula>40</formula>
    </cfRule>
  </conditionalFormatting>
  <conditionalFormatting sqref="J15">
    <cfRule type="cellIs" dxfId="221" priority="19" stopIfTrue="1" operator="greaterThan">
      <formula>10</formula>
    </cfRule>
  </conditionalFormatting>
  <conditionalFormatting sqref="L15">
    <cfRule type="cellIs" dxfId="220" priority="18" stopIfTrue="1" operator="greaterThan">
      <formula>10</formula>
    </cfRule>
  </conditionalFormatting>
  <conditionalFormatting sqref="M15">
    <cfRule type="cellIs" dxfId="219" priority="17" stopIfTrue="1" operator="greaterThan">
      <formula>20</formula>
    </cfRule>
  </conditionalFormatting>
  <conditionalFormatting sqref="N15">
    <cfRule type="cellIs" dxfId="218" priority="16" stopIfTrue="1" operator="greaterThan">
      <formula>2</formula>
    </cfRule>
  </conditionalFormatting>
  <conditionalFormatting sqref="K17">
    <cfRule type="cellIs" dxfId="217" priority="15" stopIfTrue="1" operator="greaterThan">
      <formula>40</formula>
    </cfRule>
  </conditionalFormatting>
  <conditionalFormatting sqref="J17">
    <cfRule type="cellIs" dxfId="216" priority="14" stopIfTrue="1" operator="greaterThan">
      <formula>10</formula>
    </cfRule>
  </conditionalFormatting>
  <conditionalFormatting sqref="L17">
    <cfRule type="cellIs" dxfId="215" priority="13" stopIfTrue="1" operator="greaterThan">
      <formula>10</formula>
    </cfRule>
  </conditionalFormatting>
  <conditionalFormatting sqref="M17">
    <cfRule type="cellIs" dxfId="214" priority="12" stopIfTrue="1" operator="greaterThan">
      <formula>20</formula>
    </cfRule>
  </conditionalFormatting>
  <conditionalFormatting sqref="N17">
    <cfRule type="cellIs" dxfId="213" priority="11" stopIfTrue="1" operator="greaterThan">
      <formula>2</formula>
    </cfRule>
  </conditionalFormatting>
  <conditionalFormatting sqref="K17">
    <cfRule type="cellIs" dxfId="212" priority="10" stopIfTrue="1" operator="greaterThan">
      <formula>40</formula>
    </cfRule>
  </conditionalFormatting>
  <conditionalFormatting sqref="J17">
    <cfRule type="cellIs" dxfId="211" priority="9" stopIfTrue="1" operator="greaterThan">
      <formula>10</formula>
    </cfRule>
  </conditionalFormatting>
  <conditionalFormatting sqref="L17">
    <cfRule type="cellIs" dxfId="210" priority="8" stopIfTrue="1" operator="greaterThan">
      <formula>10</formula>
    </cfRule>
  </conditionalFormatting>
  <conditionalFormatting sqref="M17">
    <cfRule type="cellIs" dxfId="209" priority="7" stopIfTrue="1" operator="greaterThan">
      <formula>20</formula>
    </cfRule>
  </conditionalFormatting>
  <conditionalFormatting sqref="N17">
    <cfRule type="cellIs" dxfId="208" priority="6" stopIfTrue="1" operator="greaterThan">
      <formula>2</formula>
    </cfRule>
  </conditionalFormatting>
  <conditionalFormatting sqref="K17">
    <cfRule type="cellIs" dxfId="207" priority="5" stopIfTrue="1" operator="greaterThan">
      <formula>40</formula>
    </cfRule>
  </conditionalFormatting>
  <conditionalFormatting sqref="J17">
    <cfRule type="cellIs" dxfId="206" priority="4" stopIfTrue="1" operator="greaterThan">
      <formula>10</formula>
    </cfRule>
  </conditionalFormatting>
  <conditionalFormatting sqref="L17">
    <cfRule type="cellIs" dxfId="205" priority="3" stopIfTrue="1" operator="greaterThan">
      <formula>10</formula>
    </cfRule>
  </conditionalFormatting>
  <conditionalFormatting sqref="M17">
    <cfRule type="cellIs" dxfId="204" priority="2" stopIfTrue="1" operator="greaterThan">
      <formula>20</formula>
    </cfRule>
  </conditionalFormatting>
  <conditionalFormatting sqref="N17">
    <cfRule type="cellIs" dxfId="203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62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63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5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88" t="s">
        <v>6</v>
      </c>
      <c r="D3" s="88" t="s">
        <v>7</v>
      </c>
      <c r="E3" s="88" t="s">
        <v>8</v>
      </c>
      <c r="F3" s="88" t="s">
        <v>9</v>
      </c>
      <c r="G3" s="88" t="s">
        <v>10</v>
      </c>
      <c r="H3" s="12" t="s">
        <v>0</v>
      </c>
      <c r="I3" s="108"/>
      <c r="J3" s="87" t="s">
        <v>6</v>
      </c>
      <c r="K3" s="87" t="s">
        <v>7</v>
      </c>
      <c r="L3" s="87" t="s">
        <v>8</v>
      </c>
      <c r="M3" s="87" t="s">
        <v>9</v>
      </c>
      <c r="N3" s="87" t="s">
        <v>10</v>
      </c>
      <c r="O3" s="13" t="s">
        <v>0</v>
      </c>
    </row>
    <row r="4" spans="1:15" ht="15" customHeight="1">
      <c r="A4" s="15">
        <v>1</v>
      </c>
      <c r="B4" s="44">
        <v>2287</v>
      </c>
      <c r="C4" s="46">
        <v>119.5</v>
      </c>
      <c r="D4" s="33">
        <v>93.1</v>
      </c>
      <c r="E4" s="33">
        <v>81.400000000000006</v>
      </c>
      <c r="F4" s="34">
        <v>28.14</v>
      </c>
      <c r="G4" s="34">
        <v>3.6110000000000002</v>
      </c>
      <c r="H4" s="30">
        <v>32000</v>
      </c>
      <c r="I4" s="30">
        <v>2259</v>
      </c>
      <c r="J4" s="33">
        <v>0.5</v>
      </c>
      <c r="K4" s="33">
        <v>3.3</v>
      </c>
      <c r="L4" s="33">
        <v>2</v>
      </c>
      <c r="M4" s="34">
        <v>5.42</v>
      </c>
      <c r="N4" s="34">
        <v>0.08</v>
      </c>
      <c r="O4" s="3" t="s">
        <v>36</v>
      </c>
    </row>
    <row r="5" spans="1:15" ht="15" customHeight="1">
      <c r="A5" s="15">
        <v>2</v>
      </c>
      <c r="B5" s="30">
        <v>2291</v>
      </c>
      <c r="C5" s="31">
        <v>103.4</v>
      </c>
      <c r="D5" s="31">
        <v>84.8</v>
      </c>
      <c r="E5" s="31">
        <v>77.2</v>
      </c>
      <c r="F5" s="32">
        <v>33.56</v>
      </c>
      <c r="G5" s="32">
        <v>3.194</v>
      </c>
      <c r="H5" s="30">
        <v>32000</v>
      </c>
      <c r="I5" s="30">
        <v>2207</v>
      </c>
      <c r="J5" s="31">
        <v>0.5</v>
      </c>
      <c r="K5" s="31">
        <v>3.5</v>
      </c>
      <c r="L5" s="31">
        <v>2.1</v>
      </c>
      <c r="M5" s="32">
        <v>5.25</v>
      </c>
      <c r="N5" s="32">
        <v>7.8E-2</v>
      </c>
      <c r="O5" s="3" t="s">
        <v>36</v>
      </c>
    </row>
    <row r="6" spans="1:15" ht="15" customHeight="1">
      <c r="A6" s="15">
        <v>3</v>
      </c>
      <c r="B6" s="30">
        <v>2359</v>
      </c>
      <c r="C6" s="31">
        <v>92</v>
      </c>
      <c r="D6" s="31">
        <v>80.2</v>
      </c>
      <c r="E6" s="31">
        <v>84.3</v>
      </c>
      <c r="F6" s="32">
        <v>39.792000000000002</v>
      </c>
      <c r="G6" s="32">
        <v>4.032</v>
      </c>
      <c r="H6" s="30">
        <v>33000</v>
      </c>
      <c r="I6" s="30">
        <v>2270</v>
      </c>
      <c r="J6" s="31">
        <v>0.6</v>
      </c>
      <c r="K6" s="31">
        <v>4.4000000000000004</v>
      </c>
      <c r="L6" s="31">
        <v>2.2000000000000002</v>
      </c>
      <c r="M6" s="32">
        <v>5.008</v>
      </c>
      <c r="N6" s="32">
        <v>8.5000000000000006E-2</v>
      </c>
      <c r="O6" s="3" t="s">
        <v>36</v>
      </c>
    </row>
    <row r="7" spans="1:15" ht="15" customHeight="1">
      <c r="A7" s="15">
        <v>4</v>
      </c>
      <c r="B7" s="30">
        <v>2178</v>
      </c>
      <c r="C7" s="31">
        <v>96.6</v>
      </c>
      <c r="D7" s="31">
        <v>76.400000000000006</v>
      </c>
      <c r="E7" s="31">
        <v>163.30000000000001</v>
      </c>
      <c r="F7" s="32">
        <v>43.008000000000003</v>
      </c>
      <c r="G7" s="32">
        <v>4.5119999999999996</v>
      </c>
      <c r="H7" s="74">
        <v>34000</v>
      </c>
      <c r="I7" s="74">
        <v>2267</v>
      </c>
      <c r="J7" s="31">
        <v>0.3</v>
      </c>
      <c r="K7" s="31">
        <v>3.3</v>
      </c>
      <c r="L7" s="31">
        <v>1.9</v>
      </c>
      <c r="M7" s="32">
        <v>5.4</v>
      </c>
      <c r="N7" s="32">
        <v>7.2999999999999995E-2</v>
      </c>
      <c r="O7" s="3" t="s">
        <v>36</v>
      </c>
    </row>
    <row r="8" spans="1:15" ht="15" customHeight="1">
      <c r="A8" s="15">
        <v>5</v>
      </c>
      <c r="B8" s="30">
        <v>2288</v>
      </c>
      <c r="C8" s="31">
        <v>96</v>
      </c>
      <c r="D8" s="31">
        <v>84</v>
      </c>
      <c r="E8" s="31">
        <v>99</v>
      </c>
      <c r="F8" s="32">
        <v>30.911999999999999</v>
      </c>
      <c r="G8" s="32">
        <v>2.968</v>
      </c>
      <c r="H8" s="30">
        <v>32000</v>
      </c>
      <c r="I8" s="30">
        <v>2189</v>
      </c>
      <c r="J8" s="31">
        <v>0.5</v>
      </c>
      <c r="K8" s="31">
        <v>4.5</v>
      </c>
      <c r="L8" s="31">
        <v>0.8</v>
      </c>
      <c r="M8" s="32">
        <v>5.2560000000000002</v>
      </c>
      <c r="N8" s="32">
        <v>4.8000000000000001E-2</v>
      </c>
      <c r="O8" s="3" t="s">
        <v>36</v>
      </c>
    </row>
    <row r="9" spans="1:15" ht="15" customHeight="1">
      <c r="A9" s="15">
        <v>6</v>
      </c>
      <c r="B9" s="30">
        <v>2173</v>
      </c>
      <c r="C9" s="31">
        <v>109</v>
      </c>
      <c r="D9" s="31">
        <v>87.6</v>
      </c>
      <c r="E9" s="31">
        <v>107.1</v>
      </c>
      <c r="F9" s="32">
        <v>36.256</v>
      </c>
      <c r="G9" s="32">
        <v>5.6879999999999997</v>
      </c>
      <c r="H9" s="30">
        <v>34000</v>
      </c>
      <c r="I9" s="30">
        <v>2282</v>
      </c>
      <c r="J9" s="31">
        <v>0.3</v>
      </c>
      <c r="K9" s="31">
        <v>2.8</v>
      </c>
      <c r="L9" s="31">
        <v>2.2000000000000002</v>
      </c>
      <c r="M9" s="32">
        <v>5.56</v>
      </c>
      <c r="N9" s="32">
        <v>9.9000000000000005E-2</v>
      </c>
      <c r="O9" s="3" t="s">
        <v>36</v>
      </c>
    </row>
    <row r="10" spans="1:15" ht="15" customHeight="1">
      <c r="A10" s="15">
        <v>7</v>
      </c>
      <c r="B10" s="30">
        <v>2205</v>
      </c>
      <c r="C10" s="31">
        <v>155.69999999999999</v>
      </c>
      <c r="D10" s="31">
        <v>101.2</v>
      </c>
      <c r="E10" s="31">
        <v>105</v>
      </c>
      <c r="F10" s="32">
        <v>36</v>
      </c>
      <c r="G10" s="32">
        <v>2.448</v>
      </c>
      <c r="H10" s="74">
        <v>32000</v>
      </c>
      <c r="I10" s="74">
        <v>2202</v>
      </c>
      <c r="J10" s="31">
        <v>0.5</v>
      </c>
      <c r="K10" s="31">
        <v>3.6</v>
      </c>
      <c r="L10" s="31">
        <v>2.8</v>
      </c>
      <c r="M10" s="32">
        <v>5.4880000000000004</v>
      </c>
      <c r="N10" s="32">
        <v>0.13200000000000001</v>
      </c>
      <c r="O10" s="3" t="s">
        <v>36</v>
      </c>
    </row>
    <row r="11" spans="1:15" ht="15" customHeight="1">
      <c r="A11" s="15">
        <v>8</v>
      </c>
      <c r="B11" s="30">
        <v>2263</v>
      </c>
      <c r="C11" s="31">
        <v>99.8</v>
      </c>
      <c r="D11" s="31">
        <v>86.2</v>
      </c>
      <c r="E11" s="31">
        <v>76.599999999999994</v>
      </c>
      <c r="F11" s="32">
        <v>36.200000000000003</v>
      </c>
      <c r="G11" s="32">
        <v>3.2930000000000001</v>
      </c>
      <c r="H11" s="74">
        <v>33000</v>
      </c>
      <c r="I11" s="74">
        <v>2215</v>
      </c>
      <c r="J11" s="31">
        <v>0.5</v>
      </c>
      <c r="K11" s="31">
        <v>3.8</v>
      </c>
      <c r="L11" s="31">
        <v>4.7</v>
      </c>
      <c r="M11" s="32">
        <v>4.96</v>
      </c>
      <c r="N11" s="32">
        <v>0.1</v>
      </c>
      <c r="O11" s="3" t="s">
        <v>36</v>
      </c>
    </row>
    <row r="12" spans="1:15" ht="15" customHeight="1">
      <c r="A12" s="15">
        <v>9</v>
      </c>
      <c r="B12" s="30">
        <v>2327</v>
      </c>
      <c r="C12" s="31">
        <v>96</v>
      </c>
      <c r="D12" s="31">
        <v>84.2</v>
      </c>
      <c r="E12" s="31">
        <v>75.099999999999994</v>
      </c>
      <c r="F12" s="32">
        <v>32.256</v>
      </c>
      <c r="G12" s="32">
        <v>3.516</v>
      </c>
      <c r="H12" s="30">
        <v>33000</v>
      </c>
      <c r="I12" s="30">
        <v>2256</v>
      </c>
      <c r="J12" s="33">
        <v>0.6</v>
      </c>
      <c r="K12" s="33">
        <v>4.7</v>
      </c>
      <c r="L12" s="33">
        <v>3.1</v>
      </c>
      <c r="M12" s="34">
        <v>5.1559999999999997</v>
      </c>
      <c r="N12" s="34">
        <v>0.13</v>
      </c>
      <c r="O12" s="3" t="s">
        <v>36</v>
      </c>
    </row>
    <row r="13" spans="1:15" ht="15" customHeight="1">
      <c r="A13" s="15">
        <v>10</v>
      </c>
      <c r="B13" s="35">
        <v>2298</v>
      </c>
      <c r="C13" s="31">
        <v>108</v>
      </c>
      <c r="D13" s="33">
        <v>86.2</v>
      </c>
      <c r="E13" s="33">
        <v>80.7</v>
      </c>
      <c r="F13" s="34">
        <v>33.328000000000003</v>
      </c>
      <c r="G13" s="34">
        <v>2.944</v>
      </c>
      <c r="H13" s="30">
        <v>32000</v>
      </c>
      <c r="I13" s="30">
        <v>2197</v>
      </c>
      <c r="J13" s="51">
        <v>0.6</v>
      </c>
      <c r="K13" s="51">
        <v>4.7</v>
      </c>
      <c r="L13" s="33">
        <v>3.7</v>
      </c>
      <c r="M13" s="52">
        <v>5.8879999999999999</v>
      </c>
      <c r="N13" s="34">
        <v>6.4000000000000001E-2</v>
      </c>
      <c r="O13" s="3" t="s">
        <v>36</v>
      </c>
    </row>
    <row r="14" spans="1:15" ht="15" customHeight="1">
      <c r="A14" s="15">
        <v>11</v>
      </c>
      <c r="B14" s="30">
        <v>2303</v>
      </c>
      <c r="C14" s="31">
        <v>89</v>
      </c>
      <c r="D14" s="31">
        <v>73.5</v>
      </c>
      <c r="E14" s="31">
        <v>82</v>
      </c>
      <c r="F14" s="32">
        <v>36</v>
      </c>
      <c r="G14" s="32">
        <v>2.8</v>
      </c>
      <c r="H14" s="74">
        <v>30000</v>
      </c>
      <c r="I14" s="82">
        <v>2215</v>
      </c>
      <c r="J14" s="31">
        <v>0.5</v>
      </c>
      <c r="K14" s="31">
        <v>4.9000000000000004</v>
      </c>
      <c r="L14" s="31">
        <v>2.4</v>
      </c>
      <c r="M14" s="32">
        <v>4.2480000000000002</v>
      </c>
      <c r="N14" s="32">
        <v>6.8000000000000005E-2</v>
      </c>
      <c r="O14" s="3" t="s">
        <v>36</v>
      </c>
    </row>
    <row r="15" spans="1:15" ht="15" customHeight="1">
      <c r="A15" s="15">
        <v>12</v>
      </c>
      <c r="B15" s="30">
        <v>2215</v>
      </c>
      <c r="C15" s="31">
        <v>105.2</v>
      </c>
      <c r="D15" s="33">
        <v>86</v>
      </c>
      <c r="E15" s="33">
        <v>132</v>
      </c>
      <c r="F15" s="34">
        <v>37.92</v>
      </c>
      <c r="G15" s="34">
        <v>4.5119999999999996</v>
      </c>
      <c r="H15" s="30">
        <v>30000</v>
      </c>
      <c r="I15" s="30">
        <v>2191</v>
      </c>
      <c r="J15" s="51">
        <v>0.5</v>
      </c>
      <c r="K15" s="51">
        <v>4.2</v>
      </c>
      <c r="L15" s="33">
        <v>1.8</v>
      </c>
      <c r="M15" s="52">
        <v>3.7360000000000002</v>
      </c>
      <c r="N15" s="34">
        <v>8.1000000000000003E-2</v>
      </c>
      <c r="O15" s="3" t="s">
        <v>36</v>
      </c>
    </row>
    <row r="16" spans="1:15" ht="15" customHeight="1">
      <c r="A16" s="15">
        <v>13</v>
      </c>
      <c r="B16" s="30">
        <v>2277</v>
      </c>
      <c r="C16" s="31">
        <v>94.8</v>
      </c>
      <c r="D16" s="31">
        <v>79.099999999999994</v>
      </c>
      <c r="E16" s="31">
        <v>140</v>
      </c>
      <c r="F16" s="32">
        <v>46.176000000000002</v>
      </c>
      <c r="G16" s="32">
        <v>5.4720000000000004</v>
      </c>
      <c r="H16" s="30">
        <v>30000</v>
      </c>
      <c r="I16" s="30">
        <v>2115</v>
      </c>
      <c r="J16" s="33">
        <v>0.5</v>
      </c>
      <c r="K16" s="33">
        <v>4.7</v>
      </c>
      <c r="L16" s="33">
        <v>2.4</v>
      </c>
      <c r="M16" s="34">
        <v>4.2880000000000003</v>
      </c>
      <c r="N16" s="34">
        <v>0.218</v>
      </c>
      <c r="O16" s="3" t="s">
        <v>36</v>
      </c>
    </row>
    <row r="17" spans="1:15" ht="15" customHeight="1">
      <c r="A17" s="15">
        <v>14</v>
      </c>
      <c r="B17" s="30">
        <v>2320</v>
      </c>
      <c r="C17" s="33">
        <v>85.1</v>
      </c>
      <c r="D17" s="31">
        <v>83.7</v>
      </c>
      <c r="E17" s="31">
        <v>93.8</v>
      </c>
      <c r="F17" s="32">
        <v>36.968000000000004</v>
      </c>
      <c r="G17" s="32">
        <v>3.2080000000000002</v>
      </c>
      <c r="H17" s="30">
        <v>31000</v>
      </c>
      <c r="I17" s="30">
        <v>2299</v>
      </c>
      <c r="J17" s="33">
        <v>0.5</v>
      </c>
      <c r="K17" s="33">
        <v>4.5</v>
      </c>
      <c r="L17" s="33">
        <v>3.2</v>
      </c>
      <c r="M17" s="34">
        <v>4.2240000000000002</v>
      </c>
      <c r="N17" s="34">
        <v>0.06</v>
      </c>
      <c r="O17" s="3" t="s">
        <v>36</v>
      </c>
    </row>
    <row r="18" spans="1:15" ht="15" customHeight="1">
      <c r="A18" s="15">
        <v>15</v>
      </c>
      <c r="B18" s="30">
        <v>3041</v>
      </c>
      <c r="C18" s="33">
        <v>106</v>
      </c>
      <c r="D18" s="33">
        <v>89.9</v>
      </c>
      <c r="E18" s="33">
        <v>76.099999999999994</v>
      </c>
      <c r="F18" s="34">
        <v>30.158000000000001</v>
      </c>
      <c r="G18" s="34">
        <v>3.157</v>
      </c>
      <c r="H18" s="30">
        <v>30000</v>
      </c>
      <c r="I18" s="30">
        <v>3091</v>
      </c>
      <c r="J18" s="33">
        <v>0.7</v>
      </c>
      <c r="K18" s="33">
        <v>5.0999999999999996</v>
      </c>
      <c r="L18" s="33">
        <v>1.8</v>
      </c>
      <c r="M18" s="34">
        <v>5.1559999999999997</v>
      </c>
      <c r="N18" s="34">
        <v>6.0999999999999999E-2</v>
      </c>
      <c r="O18" s="3" t="s">
        <v>36</v>
      </c>
    </row>
    <row r="19" spans="1:15" ht="15" customHeight="1">
      <c r="A19" s="15">
        <v>16</v>
      </c>
      <c r="B19" s="30">
        <v>2804</v>
      </c>
      <c r="C19" s="33">
        <v>96.4</v>
      </c>
      <c r="D19" s="33">
        <v>77.599999999999994</v>
      </c>
      <c r="E19" s="33">
        <v>88.1</v>
      </c>
      <c r="F19" s="34">
        <v>32.250999999999998</v>
      </c>
      <c r="G19" s="34">
        <v>5.2160000000000002</v>
      </c>
      <c r="H19" s="30">
        <v>31000</v>
      </c>
      <c r="I19" s="30">
        <v>2904</v>
      </c>
      <c r="J19" s="33">
        <v>0.8</v>
      </c>
      <c r="K19" s="33">
        <v>5.2</v>
      </c>
      <c r="L19" s="33">
        <v>2</v>
      </c>
      <c r="M19" s="34">
        <v>5.2160000000000002</v>
      </c>
      <c r="N19" s="34">
        <v>0.06</v>
      </c>
      <c r="O19" s="3" t="s">
        <v>36</v>
      </c>
    </row>
    <row r="20" spans="1:15" ht="15" customHeight="1">
      <c r="A20" s="15">
        <v>17</v>
      </c>
      <c r="B20" s="30">
        <v>2533</v>
      </c>
      <c r="C20" s="33">
        <v>98.4</v>
      </c>
      <c r="D20" s="33">
        <v>82</v>
      </c>
      <c r="E20" s="33">
        <v>82.9</v>
      </c>
      <c r="F20" s="34">
        <v>31.216000000000001</v>
      </c>
      <c r="G20" s="34">
        <v>3.496</v>
      </c>
      <c r="H20" s="30">
        <v>30000</v>
      </c>
      <c r="I20" s="30">
        <v>2631</v>
      </c>
      <c r="J20" s="33">
        <v>0.7</v>
      </c>
      <c r="K20" s="33">
        <v>4.3</v>
      </c>
      <c r="L20" s="33">
        <v>2.4</v>
      </c>
      <c r="M20" s="34">
        <v>11.912000000000001</v>
      </c>
      <c r="N20" s="34">
        <v>5.3999999999999999E-2</v>
      </c>
      <c r="O20" s="3" t="s">
        <v>36</v>
      </c>
    </row>
    <row r="21" spans="1:15" ht="15" customHeight="1">
      <c r="A21" s="15">
        <v>18</v>
      </c>
      <c r="B21" s="30">
        <v>2497</v>
      </c>
      <c r="C21" s="33">
        <v>103.6</v>
      </c>
      <c r="D21" s="33">
        <v>82.8</v>
      </c>
      <c r="E21" s="33">
        <v>122</v>
      </c>
      <c r="F21" s="34">
        <v>38.591999999999999</v>
      </c>
      <c r="G21" s="34">
        <v>3.544</v>
      </c>
      <c r="H21" s="30">
        <v>31000</v>
      </c>
      <c r="I21" s="30">
        <v>2473</v>
      </c>
      <c r="J21" s="33">
        <v>0.9</v>
      </c>
      <c r="K21" s="33">
        <v>4.8</v>
      </c>
      <c r="L21" s="33">
        <v>2.2000000000000002</v>
      </c>
      <c r="M21" s="34">
        <v>5.5359999999999996</v>
      </c>
      <c r="N21" s="34">
        <v>5.2999999999999999E-2</v>
      </c>
      <c r="O21" s="3" t="s">
        <v>36</v>
      </c>
    </row>
    <row r="22" spans="1:15" ht="15" customHeight="1">
      <c r="A22" s="15">
        <v>19</v>
      </c>
      <c r="B22" s="30">
        <v>2418</v>
      </c>
      <c r="C22" s="33">
        <v>90</v>
      </c>
      <c r="D22" s="33">
        <v>80.599999999999994</v>
      </c>
      <c r="E22" s="33">
        <v>75.2</v>
      </c>
      <c r="F22" s="34">
        <v>34.125999999999998</v>
      </c>
      <c r="G22" s="34">
        <v>3.56</v>
      </c>
      <c r="H22" s="78">
        <v>31000</v>
      </c>
      <c r="I22" s="78">
        <v>2405</v>
      </c>
      <c r="J22" s="33">
        <v>0.9</v>
      </c>
      <c r="K22" s="33">
        <v>4.8</v>
      </c>
      <c r="L22" s="33">
        <v>2.5</v>
      </c>
      <c r="M22" s="34">
        <v>5.49</v>
      </c>
      <c r="N22" s="34">
        <v>6.0999999999999999E-2</v>
      </c>
      <c r="O22" s="3" t="s">
        <v>36</v>
      </c>
    </row>
    <row r="23" spans="1:15" ht="15" customHeight="1">
      <c r="A23" s="15">
        <v>20</v>
      </c>
      <c r="B23" s="30">
        <v>2390</v>
      </c>
      <c r="C23" s="33">
        <v>100.8</v>
      </c>
      <c r="D23" s="33">
        <v>83.8</v>
      </c>
      <c r="E23" s="33">
        <v>90</v>
      </c>
      <c r="F23" s="34">
        <v>30.384</v>
      </c>
      <c r="G23" s="34">
        <v>3.3919999999999999</v>
      </c>
      <c r="H23" s="30">
        <v>31000</v>
      </c>
      <c r="I23" s="30">
        <v>2405</v>
      </c>
      <c r="J23" s="33">
        <v>1</v>
      </c>
      <c r="K23" s="33">
        <v>5</v>
      </c>
      <c r="L23" s="33">
        <v>3</v>
      </c>
      <c r="M23" s="34">
        <v>5.3360000000000003</v>
      </c>
      <c r="N23" s="34">
        <v>0.06</v>
      </c>
      <c r="O23" s="3" t="s">
        <v>36</v>
      </c>
    </row>
    <row r="24" spans="1:15" ht="15" customHeight="1">
      <c r="A24" s="15">
        <v>21</v>
      </c>
      <c r="B24" s="30">
        <v>2441</v>
      </c>
      <c r="C24" s="31">
        <v>94.4</v>
      </c>
      <c r="D24" s="31">
        <v>80.2</v>
      </c>
      <c r="E24" s="31">
        <v>85.6</v>
      </c>
      <c r="F24" s="32">
        <v>33.216000000000001</v>
      </c>
      <c r="G24" s="32">
        <v>3.512</v>
      </c>
      <c r="H24" s="30">
        <v>32000</v>
      </c>
      <c r="I24" s="30">
        <v>2303</v>
      </c>
      <c r="J24" s="33">
        <v>1</v>
      </c>
      <c r="K24" s="33">
        <v>4.9000000000000004</v>
      </c>
      <c r="L24" s="33">
        <v>1.6</v>
      </c>
      <c r="M24" s="34">
        <v>4.16</v>
      </c>
      <c r="N24" s="34">
        <v>0.06</v>
      </c>
      <c r="O24" s="3" t="s">
        <v>36</v>
      </c>
    </row>
    <row r="25" spans="1:15" ht="15" customHeight="1">
      <c r="A25" s="15">
        <v>22</v>
      </c>
      <c r="B25" s="30">
        <v>2459</v>
      </c>
      <c r="C25" s="31">
        <v>106.8</v>
      </c>
      <c r="D25" s="31">
        <v>89.4</v>
      </c>
      <c r="E25" s="31">
        <v>84.1</v>
      </c>
      <c r="F25" s="32">
        <v>32.56</v>
      </c>
      <c r="G25" s="32">
        <v>3.2610000000000001</v>
      </c>
      <c r="H25" s="30">
        <v>32000</v>
      </c>
      <c r="I25" s="30">
        <v>2502</v>
      </c>
      <c r="J25" s="33">
        <v>1</v>
      </c>
      <c r="K25" s="33">
        <v>5.0999999999999996</v>
      </c>
      <c r="L25" s="33">
        <v>1.5</v>
      </c>
      <c r="M25" s="34">
        <v>5.1159999999999997</v>
      </c>
      <c r="N25" s="34">
        <v>5.3999999999999999E-2</v>
      </c>
      <c r="O25" s="3" t="s">
        <v>36</v>
      </c>
    </row>
    <row r="26" spans="1:15" ht="15" customHeight="1">
      <c r="A26" s="15">
        <v>23</v>
      </c>
      <c r="B26" s="30">
        <v>2399</v>
      </c>
      <c r="C26" s="31">
        <v>92.8</v>
      </c>
      <c r="D26" s="31">
        <v>79.2</v>
      </c>
      <c r="E26" s="31">
        <v>89.2</v>
      </c>
      <c r="F26" s="32">
        <v>31.515999999999998</v>
      </c>
      <c r="G26" s="32">
        <v>3.1219999999999999</v>
      </c>
      <c r="H26" s="30">
        <v>32000</v>
      </c>
      <c r="I26" s="30">
        <v>2363</v>
      </c>
      <c r="J26" s="33">
        <v>0.9</v>
      </c>
      <c r="K26" s="33">
        <v>4.8</v>
      </c>
      <c r="L26" s="33">
        <v>1.5</v>
      </c>
      <c r="M26" s="34">
        <v>5.42</v>
      </c>
      <c r="N26" s="34">
        <v>0.1</v>
      </c>
      <c r="O26" s="3" t="s">
        <v>36</v>
      </c>
    </row>
    <row r="27" spans="1:15" ht="15" customHeight="1">
      <c r="A27" s="15">
        <v>24</v>
      </c>
      <c r="B27" s="30">
        <v>2423</v>
      </c>
      <c r="C27" s="31">
        <v>100.2</v>
      </c>
      <c r="D27" s="31">
        <v>86.8</v>
      </c>
      <c r="E27" s="31">
        <v>90</v>
      </c>
      <c r="F27" s="32">
        <v>32.591999999999999</v>
      </c>
      <c r="G27" s="32">
        <v>2.7120000000000002</v>
      </c>
      <c r="H27" s="30">
        <v>33000</v>
      </c>
      <c r="I27" s="30">
        <v>2228</v>
      </c>
      <c r="J27" s="33">
        <v>1</v>
      </c>
      <c r="K27" s="33">
        <v>5</v>
      </c>
      <c r="L27" s="33">
        <v>2.2999999999999998</v>
      </c>
      <c r="M27" s="34">
        <v>5.1680000000000001</v>
      </c>
      <c r="N27" s="34">
        <v>6.5000000000000002E-2</v>
      </c>
      <c r="O27" s="3" t="s">
        <v>36</v>
      </c>
    </row>
    <row r="28" spans="1:15" ht="15" customHeight="1">
      <c r="A28" s="15">
        <v>25</v>
      </c>
      <c r="B28" s="30">
        <v>2384</v>
      </c>
      <c r="C28" s="31">
        <v>96.2</v>
      </c>
      <c r="D28" s="31">
        <v>89.2</v>
      </c>
      <c r="E28" s="31">
        <v>81.2</v>
      </c>
      <c r="F28" s="32">
        <v>32.159999999999997</v>
      </c>
      <c r="G28" s="32">
        <v>3.5609999999999999</v>
      </c>
      <c r="H28" s="30">
        <v>33000</v>
      </c>
      <c r="I28" s="30">
        <v>2584</v>
      </c>
      <c r="J28" s="33">
        <v>1</v>
      </c>
      <c r="K28" s="33">
        <v>5.0999999999999996</v>
      </c>
      <c r="L28" s="33">
        <v>3</v>
      </c>
      <c r="M28" s="34">
        <v>5.16</v>
      </c>
      <c r="N28" s="34">
        <v>5.6000000000000001E-2</v>
      </c>
      <c r="O28" s="3" t="s">
        <v>36</v>
      </c>
    </row>
    <row r="29" spans="1:15" ht="15" customHeight="1">
      <c r="A29" s="15">
        <v>26</v>
      </c>
      <c r="B29" s="30">
        <v>2385</v>
      </c>
      <c r="C29" s="31">
        <v>92</v>
      </c>
      <c r="D29" s="31">
        <v>75.599999999999994</v>
      </c>
      <c r="E29" s="31">
        <v>114</v>
      </c>
      <c r="F29" s="32">
        <v>41.136000000000003</v>
      </c>
      <c r="G29" s="32">
        <v>3.5760000000000001</v>
      </c>
      <c r="H29" s="30">
        <v>32000</v>
      </c>
      <c r="I29" s="30">
        <v>2238</v>
      </c>
      <c r="J29" s="33">
        <v>1.1000000000000001</v>
      </c>
      <c r="K29" s="33">
        <v>5.4</v>
      </c>
      <c r="L29" s="33">
        <v>1.4</v>
      </c>
      <c r="M29" s="34">
        <v>5.9119999999999999</v>
      </c>
      <c r="N29" s="34">
        <v>5.8000000000000003E-2</v>
      </c>
      <c r="O29" s="3" t="s">
        <v>36</v>
      </c>
    </row>
    <row r="30" spans="1:15" ht="15" customHeight="1">
      <c r="A30" s="15">
        <v>27</v>
      </c>
      <c r="B30" s="30">
        <v>2365</v>
      </c>
      <c r="C30" s="31">
        <v>98.5</v>
      </c>
      <c r="D30" s="31">
        <v>83</v>
      </c>
      <c r="E30" s="31">
        <v>93.3</v>
      </c>
      <c r="F30" s="32">
        <v>30.111999999999998</v>
      </c>
      <c r="G30" s="32">
        <v>3.3919999999999999</v>
      </c>
      <c r="H30" s="74">
        <v>30000</v>
      </c>
      <c r="I30" s="74">
        <v>2324</v>
      </c>
      <c r="J30" s="31">
        <v>1.2</v>
      </c>
      <c r="K30" s="31">
        <v>5.4</v>
      </c>
      <c r="L30" s="31">
        <v>1.5</v>
      </c>
      <c r="M30" s="32">
        <v>4.2880000000000003</v>
      </c>
      <c r="N30" s="32">
        <v>5.8999999999999997E-2</v>
      </c>
      <c r="O30" s="3" t="s">
        <v>36</v>
      </c>
    </row>
    <row r="31" spans="1:15" ht="15" customHeight="1">
      <c r="A31" s="15">
        <v>28</v>
      </c>
      <c r="B31" s="30">
        <v>2407</v>
      </c>
      <c r="C31" s="31">
        <v>104.6</v>
      </c>
      <c r="D31" s="31">
        <v>91.1</v>
      </c>
      <c r="E31" s="31">
        <v>96</v>
      </c>
      <c r="F31" s="32">
        <v>33.823999999999998</v>
      </c>
      <c r="G31" s="32">
        <v>2.8</v>
      </c>
      <c r="H31" s="30">
        <v>30000</v>
      </c>
      <c r="I31" s="30">
        <v>2345</v>
      </c>
      <c r="J31" s="33">
        <v>1.1000000000000001</v>
      </c>
      <c r="K31" s="33">
        <v>5</v>
      </c>
      <c r="L31" s="33">
        <v>1</v>
      </c>
      <c r="M31" s="34">
        <v>7.08</v>
      </c>
      <c r="N31" s="34">
        <v>5.2999999999999999E-2</v>
      </c>
      <c r="O31" s="3" t="s">
        <v>36</v>
      </c>
    </row>
    <row r="32" spans="1:15" ht="15" customHeight="1">
      <c r="A32" s="15">
        <v>29</v>
      </c>
      <c r="B32" s="30">
        <v>2382</v>
      </c>
      <c r="C32" s="31">
        <v>98</v>
      </c>
      <c r="D32" s="31">
        <v>84.2</v>
      </c>
      <c r="E32" s="31">
        <v>75.099999999999994</v>
      </c>
      <c r="F32" s="32">
        <v>34.456000000000003</v>
      </c>
      <c r="G32" s="32">
        <v>3.931</v>
      </c>
      <c r="H32" s="30">
        <v>31000</v>
      </c>
      <c r="I32" s="30">
        <v>2275</v>
      </c>
      <c r="J32" s="33">
        <v>1.1000000000000001</v>
      </c>
      <c r="K32" s="33">
        <v>5</v>
      </c>
      <c r="L32" s="33">
        <v>1.8</v>
      </c>
      <c r="M32" s="34">
        <v>8.4600000000000009</v>
      </c>
      <c r="N32" s="34">
        <v>7.0000000000000007E-2</v>
      </c>
      <c r="O32" s="3" t="s">
        <v>36</v>
      </c>
    </row>
    <row r="33" spans="1:15" ht="15" customHeight="1">
      <c r="A33" s="15">
        <v>30</v>
      </c>
      <c r="B33" s="30">
        <v>2374</v>
      </c>
      <c r="C33" s="31">
        <v>95.6</v>
      </c>
      <c r="D33" s="31">
        <v>85.2</v>
      </c>
      <c r="E33" s="31">
        <v>75.599999999999994</v>
      </c>
      <c r="F33" s="32">
        <v>33.220999999999997</v>
      </c>
      <c r="G33" s="32">
        <v>3.1560000000000001</v>
      </c>
      <c r="H33" s="30">
        <v>31000</v>
      </c>
      <c r="I33" s="30">
        <v>2412</v>
      </c>
      <c r="J33" s="33">
        <v>1.2</v>
      </c>
      <c r="K33" s="33">
        <v>5.2</v>
      </c>
      <c r="L33" s="33">
        <v>2</v>
      </c>
      <c r="M33" s="34">
        <v>8.1270000000000007</v>
      </c>
      <c r="N33" s="34">
        <v>7.0000000000000007E-2</v>
      </c>
      <c r="O33" s="3" t="s">
        <v>36</v>
      </c>
    </row>
    <row r="34" spans="1:15" ht="15" customHeight="1">
      <c r="A34" s="15">
        <v>31</v>
      </c>
      <c r="B34" s="30">
        <v>2389</v>
      </c>
      <c r="C34" s="31">
        <v>101.3</v>
      </c>
      <c r="D34" s="31">
        <v>88.8</v>
      </c>
      <c r="E34" s="31">
        <v>92</v>
      </c>
      <c r="F34" s="32">
        <v>34.752000000000002</v>
      </c>
      <c r="G34" s="32">
        <v>2.88</v>
      </c>
      <c r="H34" s="30">
        <v>30000</v>
      </c>
      <c r="I34" s="30">
        <v>2313</v>
      </c>
      <c r="J34" s="33">
        <v>1.2</v>
      </c>
      <c r="K34" s="33">
        <v>4.9000000000000004</v>
      </c>
      <c r="L34" s="33">
        <v>1.8</v>
      </c>
      <c r="M34" s="34">
        <v>10.512</v>
      </c>
      <c r="N34" s="34">
        <v>9.4E-2</v>
      </c>
      <c r="O34" s="3" t="s">
        <v>36</v>
      </c>
    </row>
    <row r="35" spans="1:15" ht="15" customHeight="1">
      <c r="A35" s="86" t="s">
        <v>35</v>
      </c>
      <c r="B35" s="3">
        <f>SUM(B4:B34)</f>
        <v>73875</v>
      </c>
      <c r="C35" s="16">
        <f t="shared" ref="C35:N35" si="0">SUM(C4:C34)</f>
        <v>3125.7</v>
      </c>
      <c r="D35" s="16">
        <f t="shared" si="0"/>
        <v>2615.6</v>
      </c>
      <c r="E35" s="16">
        <f t="shared" si="0"/>
        <v>2907.8999999999996</v>
      </c>
      <c r="F35" s="4">
        <f t="shared" si="0"/>
        <v>1072.7879999999998</v>
      </c>
      <c r="G35" s="4">
        <f t="shared" si="0"/>
        <v>110.46599999999998</v>
      </c>
      <c r="H35" s="3">
        <f t="shared" si="0"/>
        <v>978000</v>
      </c>
      <c r="I35" s="3">
        <f t="shared" si="0"/>
        <v>72960</v>
      </c>
      <c r="J35" s="16">
        <f t="shared" si="0"/>
        <v>23.700000000000003</v>
      </c>
      <c r="K35" s="16">
        <f t="shared" si="0"/>
        <v>141.9</v>
      </c>
      <c r="L35" s="16">
        <f t="shared" si="0"/>
        <v>68.599999999999994</v>
      </c>
      <c r="M35" s="4">
        <f t="shared" si="0"/>
        <v>177.93100000000004</v>
      </c>
      <c r="N35" s="4">
        <f t="shared" si="0"/>
        <v>2.4039999999999995</v>
      </c>
      <c r="O35" s="3" t="s">
        <v>36</v>
      </c>
    </row>
    <row r="36" spans="1:15" ht="20.100000000000001" customHeight="1">
      <c r="A36" s="86" t="s">
        <v>2</v>
      </c>
      <c r="B36" s="3">
        <f>MIN(B4:B34)</f>
        <v>2173</v>
      </c>
      <c r="C36" s="16">
        <f t="shared" ref="C36:N36" si="1">MIN(C4:C34)</f>
        <v>85.1</v>
      </c>
      <c r="D36" s="16">
        <f t="shared" si="1"/>
        <v>73.5</v>
      </c>
      <c r="E36" s="16">
        <f t="shared" si="1"/>
        <v>75.099999999999994</v>
      </c>
      <c r="F36" s="4">
        <f t="shared" si="1"/>
        <v>28.14</v>
      </c>
      <c r="G36" s="4">
        <f t="shared" si="1"/>
        <v>2.448</v>
      </c>
      <c r="H36" s="3">
        <f t="shared" si="1"/>
        <v>30000</v>
      </c>
      <c r="I36" s="3">
        <f t="shared" si="1"/>
        <v>2115</v>
      </c>
      <c r="J36" s="16">
        <f t="shared" si="1"/>
        <v>0.3</v>
      </c>
      <c r="K36" s="16">
        <f t="shared" si="1"/>
        <v>2.8</v>
      </c>
      <c r="L36" s="16">
        <f t="shared" si="1"/>
        <v>0.8</v>
      </c>
      <c r="M36" s="4">
        <f t="shared" si="1"/>
        <v>3.7360000000000002</v>
      </c>
      <c r="N36" s="4">
        <f t="shared" si="1"/>
        <v>4.8000000000000001E-2</v>
      </c>
      <c r="O36" s="3" t="s">
        <v>36</v>
      </c>
    </row>
    <row r="37" spans="1:15" ht="20.100000000000001" customHeight="1">
      <c r="A37" s="86" t="s">
        <v>3</v>
      </c>
      <c r="B37" s="3">
        <f>MAX(B4:B34)</f>
        <v>3041</v>
      </c>
      <c r="C37" s="16">
        <f t="shared" ref="C37:N37" si="2">MAX(C4:C34)</f>
        <v>155.69999999999999</v>
      </c>
      <c r="D37" s="16">
        <f t="shared" si="2"/>
        <v>101.2</v>
      </c>
      <c r="E37" s="16">
        <f t="shared" si="2"/>
        <v>163.30000000000001</v>
      </c>
      <c r="F37" s="4">
        <f t="shared" si="2"/>
        <v>46.176000000000002</v>
      </c>
      <c r="G37" s="4">
        <f t="shared" si="2"/>
        <v>5.6879999999999997</v>
      </c>
      <c r="H37" s="3">
        <f t="shared" si="2"/>
        <v>34000</v>
      </c>
      <c r="I37" s="3">
        <f t="shared" si="2"/>
        <v>3091</v>
      </c>
      <c r="J37" s="16">
        <f t="shared" si="2"/>
        <v>1.2</v>
      </c>
      <c r="K37" s="16">
        <f t="shared" si="2"/>
        <v>5.4</v>
      </c>
      <c r="L37" s="16">
        <f t="shared" si="2"/>
        <v>4.7</v>
      </c>
      <c r="M37" s="4">
        <f t="shared" si="2"/>
        <v>11.912000000000001</v>
      </c>
      <c r="N37" s="4">
        <f t="shared" si="2"/>
        <v>0.218</v>
      </c>
      <c r="O37" s="3" t="s">
        <v>36</v>
      </c>
    </row>
    <row r="38" spans="1:15" ht="19.5" customHeight="1">
      <c r="A38" s="86" t="s">
        <v>4</v>
      </c>
      <c r="B38" s="3">
        <f>AVERAGE(B4:B34)</f>
        <v>2383.0645161290322</v>
      </c>
      <c r="C38" s="16">
        <f t="shared" ref="C38:N38" si="3">AVERAGE(C4:C34)</f>
        <v>100.82903225806452</v>
      </c>
      <c r="D38" s="16">
        <f t="shared" si="3"/>
        <v>84.374193548387098</v>
      </c>
      <c r="E38" s="16">
        <f t="shared" si="3"/>
        <v>93.803225806451607</v>
      </c>
      <c r="F38" s="4">
        <f t="shared" si="3"/>
        <v>34.606064516129024</v>
      </c>
      <c r="G38" s="4">
        <f t="shared" si="3"/>
        <v>3.5634193548387092</v>
      </c>
      <c r="H38" s="3">
        <f>ROUND((AVERAGE(H4:H34)),-3)</f>
        <v>32000</v>
      </c>
      <c r="I38" s="3">
        <f t="shared" si="3"/>
        <v>2353.5483870967741</v>
      </c>
      <c r="J38" s="16">
        <f t="shared" si="3"/>
        <v>0.76451612903225818</v>
      </c>
      <c r="K38" s="16">
        <f t="shared" si="3"/>
        <v>4.5774193548387094</v>
      </c>
      <c r="L38" s="16">
        <f t="shared" si="3"/>
        <v>2.2129032258064516</v>
      </c>
      <c r="M38" s="4">
        <f t="shared" si="3"/>
        <v>5.7397096774193566</v>
      </c>
      <c r="N38" s="4">
        <f t="shared" si="3"/>
        <v>7.7548387096774182E-2</v>
      </c>
      <c r="O38" s="3" t="s">
        <v>36</v>
      </c>
    </row>
    <row r="43" spans="1:15">
      <c r="C43" s="70"/>
      <c r="D43" s="69"/>
      <c r="E43" s="69"/>
      <c r="F43" s="69"/>
      <c r="G43" s="69"/>
      <c r="H43" s="69"/>
      <c r="I43" s="69"/>
      <c r="J43" s="70"/>
      <c r="K43" s="69"/>
      <c r="L43" s="69"/>
      <c r="M43" s="69"/>
      <c r="N43" s="69"/>
    </row>
  </sheetData>
  <mergeCells count="6">
    <mergeCell ref="B1:O1"/>
    <mergeCell ref="A2:A3"/>
    <mergeCell ref="B2:B3"/>
    <mergeCell ref="C2:H2"/>
    <mergeCell ref="I2:I3"/>
    <mergeCell ref="J2:O2"/>
  </mergeCells>
  <phoneticPr fontId="2" type="noConversion"/>
  <conditionalFormatting sqref="K8:K9 K2:K3 K44:K65536 K39:K42 K31:K34 K5:K6 K23:K29 K15:K21 K12:K13">
    <cfRule type="cellIs" dxfId="202" priority="203" stopIfTrue="1" operator="greaterThan">
      <formula>40</formula>
    </cfRule>
  </conditionalFormatting>
  <conditionalFormatting sqref="J8:J9 J2:J3 J44:J65536 J39:J42 J31:J34 J5:J6 J23:J29 J15:J21 J12:J13">
    <cfRule type="cellIs" dxfId="201" priority="202" stopIfTrue="1" operator="greaterThan">
      <formula>10</formula>
    </cfRule>
  </conditionalFormatting>
  <conditionalFormatting sqref="L8:L9 L2:L3 L44:L65536 L39:L42 L31:L34 L5:L6 L23:L29 L15:L21 L12:L13">
    <cfRule type="cellIs" dxfId="200" priority="201" stopIfTrue="1" operator="greaterThan">
      <formula>10</formula>
    </cfRule>
  </conditionalFormatting>
  <conditionalFormatting sqref="M8:M9 M2:M3 M44:M65536 M39:M42 M31:M34 M5:M6 M23:M29 M15:M21 M12:M13">
    <cfRule type="cellIs" dxfId="199" priority="200" stopIfTrue="1" operator="greaterThan">
      <formula>20</formula>
    </cfRule>
  </conditionalFormatting>
  <conditionalFormatting sqref="N8:N9 N2:N3 N44:N65536 N39:N42 N31:N34 N5:N6 N23:N29 N15:N21 N12:N13">
    <cfRule type="cellIs" dxfId="198" priority="199" stopIfTrue="1" operator="greaterThan">
      <formula>2</formula>
    </cfRule>
  </conditionalFormatting>
  <conditionalFormatting sqref="O2:O65536">
    <cfRule type="cellIs" dxfId="197" priority="198" stopIfTrue="1" operator="greaterThan">
      <formula>3000</formula>
    </cfRule>
  </conditionalFormatting>
  <conditionalFormatting sqref="K13">
    <cfRule type="cellIs" dxfId="196" priority="197" stopIfTrue="1" operator="greaterThan">
      <formula>40</formula>
    </cfRule>
  </conditionalFormatting>
  <conditionalFormatting sqref="J13">
    <cfRule type="cellIs" dxfId="195" priority="196" stopIfTrue="1" operator="greaterThan">
      <formula>10</formula>
    </cfRule>
  </conditionalFormatting>
  <conditionalFormatting sqref="L13">
    <cfRule type="cellIs" dxfId="194" priority="195" stopIfTrue="1" operator="greaterThan">
      <formula>10</formula>
    </cfRule>
  </conditionalFormatting>
  <conditionalFormatting sqref="M13">
    <cfRule type="cellIs" dxfId="193" priority="194" stopIfTrue="1" operator="greaterThan">
      <formula>20</formula>
    </cfRule>
  </conditionalFormatting>
  <conditionalFormatting sqref="N13">
    <cfRule type="cellIs" dxfId="192" priority="193" stopIfTrue="1" operator="greaterThan">
      <formula>2</formula>
    </cfRule>
  </conditionalFormatting>
  <conditionalFormatting sqref="K13">
    <cfRule type="cellIs" dxfId="191" priority="192" stopIfTrue="1" operator="greaterThan">
      <formula>40</formula>
    </cfRule>
  </conditionalFormatting>
  <conditionalFormatting sqref="L13">
    <cfRule type="cellIs" dxfId="190" priority="191" stopIfTrue="1" operator="greaterThan">
      <formula>10</formula>
    </cfRule>
  </conditionalFormatting>
  <conditionalFormatting sqref="M13">
    <cfRule type="cellIs" dxfId="189" priority="190" stopIfTrue="1" operator="greaterThan">
      <formula>20</formula>
    </cfRule>
  </conditionalFormatting>
  <conditionalFormatting sqref="N13">
    <cfRule type="cellIs" dxfId="188" priority="189" stopIfTrue="1" operator="greaterThan">
      <formula>2</formula>
    </cfRule>
  </conditionalFormatting>
  <conditionalFormatting sqref="K17">
    <cfRule type="cellIs" dxfId="187" priority="188" stopIfTrue="1" operator="greaterThan">
      <formula>40</formula>
    </cfRule>
  </conditionalFormatting>
  <conditionalFormatting sqref="J17">
    <cfRule type="cellIs" dxfId="186" priority="187" stopIfTrue="1" operator="greaterThan">
      <formula>10</formula>
    </cfRule>
  </conditionalFormatting>
  <conditionalFormatting sqref="L17">
    <cfRule type="cellIs" dxfId="185" priority="186" stopIfTrue="1" operator="greaterThan">
      <formula>10</formula>
    </cfRule>
  </conditionalFormatting>
  <conditionalFormatting sqref="M17">
    <cfRule type="cellIs" dxfId="184" priority="185" stopIfTrue="1" operator="greaterThan">
      <formula>20</formula>
    </cfRule>
  </conditionalFormatting>
  <conditionalFormatting sqref="N17">
    <cfRule type="cellIs" dxfId="183" priority="184" stopIfTrue="1" operator="greaterThan">
      <formula>2</formula>
    </cfRule>
  </conditionalFormatting>
  <conditionalFormatting sqref="K17">
    <cfRule type="cellIs" dxfId="182" priority="183" stopIfTrue="1" operator="greaterThan">
      <formula>40</formula>
    </cfRule>
  </conditionalFormatting>
  <conditionalFormatting sqref="J17">
    <cfRule type="cellIs" dxfId="181" priority="182" stopIfTrue="1" operator="greaterThan">
      <formula>10</formula>
    </cfRule>
  </conditionalFormatting>
  <conditionalFormatting sqref="L17">
    <cfRule type="cellIs" dxfId="180" priority="181" stopIfTrue="1" operator="greaterThan">
      <formula>10</formula>
    </cfRule>
  </conditionalFormatting>
  <conditionalFormatting sqref="M17">
    <cfRule type="cellIs" dxfId="179" priority="180" stopIfTrue="1" operator="greaterThan">
      <formula>20</formula>
    </cfRule>
  </conditionalFormatting>
  <conditionalFormatting sqref="N17">
    <cfRule type="cellIs" dxfId="178" priority="179" stopIfTrue="1" operator="greaterThan">
      <formula>2</formula>
    </cfRule>
  </conditionalFormatting>
  <conditionalFormatting sqref="K21">
    <cfRule type="cellIs" dxfId="177" priority="178" stopIfTrue="1" operator="greaterThan">
      <formula>40</formula>
    </cfRule>
  </conditionalFormatting>
  <conditionalFormatting sqref="J21">
    <cfRule type="cellIs" dxfId="176" priority="177" stopIfTrue="1" operator="greaterThan">
      <formula>10</formula>
    </cfRule>
  </conditionalFormatting>
  <conditionalFormatting sqref="L21">
    <cfRule type="cellIs" dxfId="175" priority="176" stopIfTrue="1" operator="greaterThan">
      <formula>10</formula>
    </cfRule>
  </conditionalFormatting>
  <conditionalFormatting sqref="M21">
    <cfRule type="cellIs" dxfId="174" priority="175" stopIfTrue="1" operator="greaterThan">
      <formula>20</formula>
    </cfRule>
  </conditionalFormatting>
  <conditionalFormatting sqref="N21">
    <cfRule type="cellIs" dxfId="173" priority="174" stopIfTrue="1" operator="greaterThan">
      <formula>2</formula>
    </cfRule>
  </conditionalFormatting>
  <conditionalFormatting sqref="K21">
    <cfRule type="cellIs" dxfId="172" priority="173" stopIfTrue="1" operator="greaterThan">
      <formula>40</formula>
    </cfRule>
  </conditionalFormatting>
  <conditionalFormatting sqref="J21">
    <cfRule type="cellIs" dxfId="171" priority="172" stopIfTrue="1" operator="greaterThan">
      <formula>10</formula>
    </cfRule>
  </conditionalFormatting>
  <conditionalFormatting sqref="L21">
    <cfRule type="cellIs" dxfId="170" priority="171" stopIfTrue="1" operator="greaterThan">
      <formula>10</formula>
    </cfRule>
  </conditionalFormatting>
  <conditionalFormatting sqref="M21">
    <cfRule type="cellIs" dxfId="169" priority="170" stopIfTrue="1" operator="greaterThan">
      <formula>20</formula>
    </cfRule>
  </conditionalFormatting>
  <conditionalFormatting sqref="N21">
    <cfRule type="cellIs" dxfId="168" priority="169" stopIfTrue="1" operator="greaterThan">
      <formula>2</formula>
    </cfRule>
  </conditionalFormatting>
  <conditionalFormatting sqref="K27">
    <cfRule type="cellIs" dxfId="167" priority="168" stopIfTrue="1" operator="greaterThan">
      <formula>40</formula>
    </cfRule>
  </conditionalFormatting>
  <conditionalFormatting sqref="J27">
    <cfRule type="cellIs" dxfId="166" priority="167" stopIfTrue="1" operator="greaterThan">
      <formula>10</formula>
    </cfRule>
  </conditionalFormatting>
  <conditionalFormatting sqref="L27">
    <cfRule type="cellIs" dxfId="165" priority="166" stopIfTrue="1" operator="greaterThan">
      <formula>10</formula>
    </cfRule>
  </conditionalFormatting>
  <conditionalFormatting sqref="M27">
    <cfRule type="cellIs" dxfId="164" priority="165" stopIfTrue="1" operator="greaterThan">
      <formula>20</formula>
    </cfRule>
  </conditionalFormatting>
  <conditionalFormatting sqref="N27">
    <cfRule type="cellIs" dxfId="163" priority="164" stopIfTrue="1" operator="greaterThan">
      <formula>2</formula>
    </cfRule>
  </conditionalFormatting>
  <conditionalFormatting sqref="K27">
    <cfRule type="cellIs" dxfId="162" priority="163" stopIfTrue="1" operator="greaterThan">
      <formula>40</formula>
    </cfRule>
  </conditionalFormatting>
  <conditionalFormatting sqref="J27">
    <cfRule type="cellIs" dxfId="161" priority="162" stopIfTrue="1" operator="greaterThan">
      <formula>10</formula>
    </cfRule>
  </conditionalFormatting>
  <conditionalFormatting sqref="L27">
    <cfRule type="cellIs" dxfId="160" priority="161" stopIfTrue="1" operator="greaterThan">
      <formula>10</formula>
    </cfRule>
  </conditionalFormatting>
  <conditionalFormatting sqref="M27">
    <cfRule type="cellIs" dxfId="159" priority="160" stopIfTrue="1" operator="greaterThan">
      <formula>20</formula>
    </cfRule>
  </conditionalFormatting>
  <conditionalFormatting sqref="N27">
    <cfRule type="cellIs" dxfId="158" priority="159" stopIfTrue="1" operator="greaterThan">
      <formula>2</formula>
    </cfRule>
  </conditionalFormatting>
  <conditionalFormatting sqref="K27">
    <cfRule type="cellIs" dxfId="157" priority="158" stopIfTrue="1" operator="greaterThan">
      <formula>40</formula>
    </cfRule>
  </conditionalFormatting>
  <conditionalFormatting sqref="J27">
    <cfRule type="cellIs" dxfId="156" priority="157" stopIfTrue="1" operator="greaterThan">
      <formula>10</formula>
    </cfRule>
  </conditionalFormatting>
  <conditionalFormatting sqref="L27">
    <cfRule type="cellIs" dxfId="155" priority="156" stopIfTrue="1" operator="greaterThan">
      <formula>10</formula>
    </cfRule>
  </conditionalFormatting>
  <conditionalFormatting sqref="M27">
    <cfRule type="cellIs" dxfId="154" priority="155" stopIfTrue="1" operator="greaterThan">
      <formula>20</formula>
    </cfRule>
  </conditionalFormatting>
  <conditionalFormatting sqref="N27">
    <cfRule type="cellIs" dxfId="153" priority="154" stopIfTrue="1" operator="greaterThan">
      <formula>2</formula>
    </cfRule>
  </conditionalFormatting>
  <conditionalFormatting sqref="K27">
    <cfRule type="cellIs" dxfId="152" priority="153" stopIfTrue="1" operator="greaterThan">
      <formula>40</formula>
    </cfRule>
  </conditionalFormatting>
  <conditionalFormatting sqref="J27">
    <cfRule type="cellIs" dxfId="151" priority="152" stopIfTrue="1" operator="greaterThan">
      <formula>10</formula>
    </cfRule>
  </conditionalFormatting>
  <conditionalFormatting sqref="L27">
    <cfRule type="cellIs" dxfId="150" priority="151" stopIfTrue="1" operator="greaterThan">
      <formula>10</formula>
    </cfRule>
  </conditionalFormatting>
  <conditionalFormatting sqref="M27">
    <cfRule type="cellIs" dxfId="149" priority="150" stopIfTrue="1" operator="greaterThan">
      <formula>20</formula>
    </cfRule>
  </conditionalFormatting>
  <conditionalFormatting sqref="N27">
    <cfRule type="cellIs" dxfId="148" priority="149" stopIfTrue="1" operator="greaterThan">
      <formula>2</formula>
    </cfRule>
  </conditionalFormatting>
  <conditionalFormatting sqref="K28">
    <cfRule type="cellIs" dxfId="147" priority="148" stopIfTrue="1" operator="greaterThan">
      <formula>40</formula>
    </cfRule>
  </conditionalFormatting>
  <conditionalFormatting sqref="J28">
    <cfRule type="cellIs" dxfId="146" priority="147" stopIfTrue="1" operator="greaterThan">
      <formula>10</formula>
    </cfRule>
  </conditionalFormatting>
  <conditionalFormatting sqref="L28">
    <cfRule type="cellIs" dxfId="145" priority="146" stopIfTrue="1" operator="greaterThan">
      <formula>10</formula>
    </cfRule>
  </conditionalFormatting>
  <conditionalFormatting sqref="M28">
    <cfRule type="cellIs" dxfId="144" priority="145" stopIfTrue="1" operator="greaterThan">
      <formula>20</formula>
    </cfRule>
  </conditionalFormatting>
  <conditionalFormatting sqref="N28">
    <cfRule type="cellIs" dxfId="143" priority="144" stopIfTrue="1" operator="greaterThan">
      <formula>2</formula>
    </cfRule>
  </conditionalFormatting>
  <conditionalFormatting sqref="K28">
    <cfRule type="cellIs" dxfId="142" priority="143" stopIfTrue="1" operator="greaterThan">
      <formula>40</formula>
    </cfRule>
  </conditionalFormatting>
  <conditionalFormatting sqref="J28">
    <cfRule type="cellIs" dxfId="141" priority="142" stopIfTrue="1" operator="greaterThan">
      <formula>10</formula>
    </cfRule>
  </conditionalFormatting>
  <conditionalFormatting sqref="L28">
    <cfRule type="cellIs" dxfId="140" priority="141" stopIfTrue="1" operator="greaterThan">
      <formula>10</formula>
    </cfRule>
  </conditionalFormatting>
  <conditionalFormatting sqref="M28">
    <cfRule type="cellIs" dxfId="139" priority="140" stopIfTrue="1" operator="greaterThan">
      <formula>20</formula>
    </cfRule>
  </conditionalFormatting>
  <conditionalFormatting sqref="N28">
    <cfRule type="cellIs" dxfId="138" priority="139" stopIfTrue="1" operator="greaterThan">
      <formula>2</formula>
    </cfRule>
  </conditionalFormatting>
  <conditionalFormatting sqref="K4">
    <cfRule type="cellIs" dxfId="137" priority="138" stopIfTrue="1" operator="greaterThan">
      <formula>40</formula>
    </cfRule>
  </conditionalFormatting>
  <conditionalFormatting sqref="J4">
    <cfRule type="cellIs" dxfId="136" priority="137" stopIfTrue="1" operator="greaterThan">
      <formula>10</formula>
    </cfRule>
  </conditionalFormatting>
  <conditionalFormatting sqref="L4">
    <cfRule type="cellIs" dxfId="135" priority="136" stopIfTrue="1" operator="greaterThan">
      <formula>10</formula>
    </cfRule>
  </conditionalFormatting>
  <conditionalFormatting sqref="M4">
    <cfRule type="cellIs" dxfId="134" priority="135" stopIfTrue="1" operator="greaterThan">
      <formula>20</formula>
    </cfRule>
  </conditionalFormatting>
  <conditionalFormatting sqref="N4">
    <cfRule type="cellIs" dxfId="133" priority="134" stopIfTrue="1" operator="greaterThan">
      <formula>2</formula>
    </cfRule>
  </conditionalFormatting>
  <conditionalFormatting sqref="K13">
    <cfRule type="cellIs" dxfId="132" priority="133" stopIfTrue="1" operator="greaterThan">
      <formula>40</formula>
    </cfRule>
  </conditionalFormatting>
  <conditionalFormatting sqref="J13">
    <cfRule type="cellIs" dxfId="131" priority="132" stopIfTrue="1" operator="greaterThan">
      <formula>10</formula>
    </cfRule>
  </conditionalFormatting>
  <conditionalFormatting sqref="L13">
    <cfRule type="cellIs" dxfId="130" priority="131" stopIfTrue="1" operator="greaterThan">
      <formula>10</formula>
    </cfRule>
  </conditionalFormatting>
  <conditionalFormatting sqref="M13">
    <cfRule type="cellIs" dxfId="129" priority="130" stopIfTrue="1" operator="greaterThan">
      <formula>20</formula>
    </cfRule>
  </conditionalFormatting>
  <conditionalFormatting sqref="N13">
    <cfRule type="cellIs" dxfId="128" priority="129" stopIfTrue="1" operator="greaterThan">
      <formula>2</formula>
    </cfRule>
  </conditionalFormatting>
  <conditionalFormatting sqref="K13">
    <cfRule type="cellIs" dxfId="127" priority="128" stopIfTrue="1" operator="greaterThan">
      <formula>40</formula>
    </cfRule>
  </conditionalFormatting>
  <conditionalFormatting sqref="L13">
    <cfRule type="cellIs" dxfId="126" priority="127" stopIfTrue="1" operator="greaterThan">
      <formula>10</formula>
    </cfRule>
  </conditionalFormatting>
  <conditionalFormatting sqref="M13">
    <cfRule type="cellIs" dxfId="125" priority="126" stopIfTrue="1" operator="greaterThan">
      <formula>20</formula>
    </cfRule>
  </conditionalFormatting>
  <conditionalFormatting sqref="N13">
    <cfRule type="cellIs" dxfId="124" priority="125" stopIfTrue="1" operator="greaterThan">
      <formula>2</formula>
    </cfRule>
  </conditionalFormatting>
  <conditionalFormatting sqref="J13">
    <cfRule type="cellIs" dxfId="123" priority="124" stopIfTrue="1" operator="greaterThan">
      <formula>10</formula>
    </cfRule>
  </conditionalFormatting>
  <conditionalFormatting sqref="J13">
    <cfRule type="cellIs" dxfId="122" priority="123" stopIfTrue="1" operator="greaterThan">
      <formula>10</formula>
    </cfRule>
  </conditionalFormatting>
  <conditionalFormatting sqref="K13">
    <cfRule type="cellIs" dxfId="121" priority="122" stopIfTrue="1" operator="greaterThan">
      <formula>40</formula>
    </cfRule>
  </conditionalFormatting>
  <conditionalFormatting sqref="J13">
    <cfRule type="cellIs" dxfId="120" priority="121" stopIfTrue="1" operator="greaterThan">
      <formula>10</formula>
    </cfRule>
  </conditionalFormatting>
  <conditionalFormatting sqref="L13">
    <cfRule type="cellIs" dxfId="119" priority="120" stopIfTrue="1" operator="greaterThan">
      <formula>10</formula>
    </cfRule>
  </conditionalFormatting>
  <conditionalFormatting sqref="M13">
    <cfRule type="cellIs" dxfId="118" priority="119" stopIfTrue="1" operator="greaterThan">
      <formula>20</formula>
    </cfRule>
  </conditionalFormatting>
  <conditionalFormatting sqref="N13">
    <cfRule type="cellIs" dxfId="117" priority="118" stopIfTrue="1" operator="greaterThan">
      <formula>2</formula>
    </cfRule>
  </conditionalFormatting>
  <conditionalFormatting sqref="K15">
    <cfRule type="cellIs" dxfId="116" priority="117" stopIfTrue="1" operator="greaterThan">
      <formula>40</formula>
    </cfRule>
  </conditionalFormatting>
  <conditionalFormatting sqref="J15">
    <cfRule type="cellIs" dxfId="115" priority="116" stopIfTrue="1" operator="greaterThan">
      <formula>10</formula>
    </cfRule>
  </conditionalFormatting>
  <conditionalFormatting sqref="L15">
    <cfRule type="cellIs" dxfId="114" priority="115" stopIfTrue="1" operator="greaterThan">
      <formula>10</formula>
    </cfRule>
  </conditionalFormatting>
  <conditionalFormatting sqref="M15">
    <cfRule type="cellIs" dxfId="113" priority="114" stopIfTrue="1" operator="greaterThan">
      <formula>20</formula>
    </cfRule>
  </conditionalFormatting>
  <conditionalFormatting sqref="N15">
    <cfRule type="cellIs" dxfId="112" priority="113" stopIfTrue="1" operator="greaterThan">
      <formula>2</formula>
    </cfRule>
  </conditionalFormatting>
  <conditionalFormatting sqref="K15">
    <cfRule type="cellIs" dxfId="111" priority="112" stopIfTrue="1" operator="greaterThan">
      <formula>40</formula>
    </cfRule>
  </conditionalFormatting>
  <conditionalFormatting sqref="L15">
    <cfRule type="cellIs" dxfId="110" priority="111" stopIfTrue="1" operator="greaterThan">
      <formula>10</formula>
    </cfRule>
  </conditionalFormatting>
  <conditionalFormatting sqref="M15">
    <cfRule type="cellIs" dxfId="109" priority="110" stopIfTrue="1" operator="greaterThan">
      <formula>20</formula>
    </cfRule>
  </conditionalFormatting>
  <conditionalFormatting sqref="N15">
    <cfRule type="cellIs" dxfId="108" priority="109" stopIfTrue="1" operator="greaterThan">
      <formula>2</formula>
    </cfRule>
  </conditionalFormatting>
  <conditionalFormatting sqref="J15">
    <cfRule type="cellIs" dxfId="107" priority="108" stopIfTrue="1" operator="greaterThan">
      <formula>10</formula>
    </cfRule>
  </conditionalFormatting>
  <conditionalFormatting sqref="J15">
    <cfRule type="cellIs" dxfId="106" priority="107" stopIfTrue="1" operator="greaterThan">
      <formula>10</formula>
    </cfRule>
  </conditionalFormatting>
  <conditionalFormatting sqref="K15">
    <cfRule type="cellIs" dxfId="105" priority="106" stopIfTrue="1" operator="greaterThan">
      <formula>40</formula>
    </cfRule>
  </conditionalFormatting>
  <conditionalFormatting sqref="J15">
    <cfRule type="cellIs" dxfId="104" priority="105" stopIfTrue="1" operator="greaterThan">
      <formula>10</formula>
    </cfRule>
  </conditionalFormatting>
  <conditionalFormatting sqref="L15">
    <cfRule type="cellIs" dxfId="103" priority="104" stopIfTrue="1" operator="greaterThan">
      <formula>10</formula>
    </cfRule>
  </conditionalFormatting>
  <conditionalFormatting sqref="M15">
    <cfRule type="cellIs" dxfId="102" priority="103" stopIfTrue="1" operator="greaterThan">
      <formula>20</formula>
    </cfRule>
  </conditionalFormatting>
  <conditionalFormatting sqref="N15">
    <cfRule type="cellIs" dxfId="101" priority="102" stopIfTrue="1" operator="greaterThan">
      <formula>2</formula>
    </cfRule>
  </conditionalFormatting>
  <conditionalFormatting sqref="K17">
    <cfRule type="cellIs" dxfId="100" priority="101" stopIfTrue="1" operator="greaterThan">
      <formula>40</formula>
    </cfRule>
  </conditionalFormatting>
  <conditionalFormatting sqref="J17">
    <cfRule type="cellIs" dxfId="99" priority="100" stopIfTrue="1" operator="greaterThan">
      <formula>10</formula>
    </cfRule>
  </conditionalFormatting>
  <conditionalFormatting sqref="L17">
    <cfRule type="cellIs" dxfId="98" priority="99" stopIfTrue="1" operator="greaterThan">
      <formula>10</formula>
    </cfRule>
  </conditionalFormatting>
  <conditionalFormatting sqref="M17">
    <cfRule type="cellIs" dxfId="97" priority="98" stopIfTrue="1" operator="greaterThan">
      <formula>20</formula>
    </cfRule>
  </conditionalFormatting>
  <conditionalFormatting sqref="N17">
    <cfRule type="cellIs" dxfId="96" priority="97" stopIfTrue="1" operator="greaterThan">
      <formula>2</formula>
    </cfRule>
  </conditionalFormatting>
  <conditionalFormatting sqref="K17">
    <cfRule type="cellIs" dxfId="95" priority="96" stopIfTrue="1" operator="greaterThan">
      <formula>40</formula>
    </cfRule>
  </conditionalFormatting>
  <conditionalFormatting sqref="J17">
    <cfRule type="cellIs" dxfId="94" priority="95" stopIfTrue="1" operator="greaterThan">
      <formula>10</formula>
    </cfRule>
  </conditionalFormatting>
  <conditionalFormatting sqref="L17">
    <cfRule type="cellIs" dxfId="93" priority="94" stopIfTrue="1" operator="greaterThan">
      <formula>10</formula>
    </cfRule>
  </conditionalFormatting>
  <conditionalFormatting sqref="M17">
    <cfRule type="cellIs" dxfId="92" priority="93" stopIfTrue="1" operator="greaterThan">
      <formula>20</formula>
    </cfRule>
  </conditionalFormatting>
  <conditionalFormatting sqref="N17">
    <cfRule type="cellIs" dxfId="91" priority="92" stopIfTrue="1" operator="greaterThan">
      <formula>2</formula>
    </cfRule>
  </conditionalFormatting>
  <conditionalFormatting sqref="K17">
    <cfRule type="cellIs" dxfId="90" priority="91" stopIfTrue="1" operator="greaterThan">
      <formula>40</formula>
    </cfRule>
  </conditionalFormatting>
  <conditionalFormatting sqref="J17">
    <cfRule type="cellIs" dxfId="89" priority="90" stopIfTrue="1" operator="greaterThan">
      <formula>10</formula>
    </cfRule>
  </conditionalFormatting>
  <conditionalFormatting sqref="L17">
    <cfRule type="cellIs" dxfId="88" priority="89" stopIfTrue="1" operator="greaterThan">
      <formula>10</formula>
    </cfRule>
  </conditionalFormatting>
  <conditionalFormatting sqref="M17">
    <cfRule type="cellIs" dxfId="87" priority="88" stopIfTrue="1" operator="greaterThan">
      <formula>20</formula>
    </cfRule>
  </conditionalFormatting>
  <conditionalFormatting sqref="N17">
    <cfRule type="cellIs" dxfId="86" priority="87" stopIfTrue="1" operator="greaterThan">
      <formula>2</formula>
    </cfRule>
  </conditionalFormatting>
  <conditionalFormatting sqref="K8:K9 K5:K6 K15:K21 K12:K13">
    <cfRule type="cellIs" dxfId="85" priority="86" stopIfTrue="1" operator="greaterThan">
      <formula>40</formula>
    </cfRule>
  </conditionalFormatting>
  <conditionalFormatting sqref="J8:J9 J5:J6 J15:J21 J12:J13">
    <cfRule type="cellIs" dxfId="84" priority="85" stopIfTrue="1" operator="greaterThan">
      <formula>10</formula>
    </cfRule>
  </conditionalFormatting>
  <conditionalFormatting sqref="L8:L9 L5:L6 L15:L21 L12:L13">
    <cfRule type="cellIs" dxfId="83" priority="84" stopIfTrue="1" operator="greaterThan">
      <formula>10</formula>
    </cfRule>
  </conditionalFormatting>
  <conditionalFormatting sqref="M8:M9 M5:M6 M15:M21 M12:M13">
    <cfRule type="cellIs" dxfId="82" priority="83" stopIfTrue="1" operator="greaterThan">
      <formula>20</formula>
    </cfRule>
  </conditionalFormatting>
  <conditionalFormatting sqref="N8:N9 N5:N6 N15:N21 N12:N13">
    <cfRule type="cellIs" dxfId="81" priority="82" stopIfTrue="1" operator="greaterThan">
      <formula>2</formula>
    </cfRule>
  </conditionalFormatting>
  <conditionalFormatting sqref="K13">
    <cfRule type="cellIs" dxfId="80" priority="81" stopIfTrue="1" operator="greaterThan">
      <formula>40</formula>
    </cfRule>
  </conditionalFormatting>
  <conditionalFormatting sqref="J13">
    <cfRule type="cellIs" dxfId="79" priority="80" stopIfTrue="1" operator="greaterThan">
      <formula>10</formula>
    </cfRule>
  </conditionalFormatting>
  <conditionalFormatting sqref="L13">
    <cfRule type="cellIs" dxfId="78" priority="79" stopIfTrue="1" operator="greaterThan">
      <formula>10</formula>
    </cfRule>
  </conditionalFormatting>
  <conditionalFormatting sqref="M13">
    <cfRule type="cellIs" dxfId="77" priority="78" stopIfTrue="1" operator="greaterThan">
      <formula>20</formula>
    </cfRule>
  </conditionalFormatting>
  <conditionalFormatting sqref="N13">
    <cfRule type="cellIs" dxfId="76" priority="77" stopIfTrue="1" operator="greaterThan">
      <formula>2</formula>
    </cfRule>
  </conditionalFormatting>
  <conditionalFormatting sqref="K13">
    <cfRule type="cellIs" dxfId="75" priority="76" stopIfTrue="1" operator="greaterThan">
      <formula>40</formula>
    </cfRule>
  </conditionalFormatting>
  <conditionalFormatting sqref="L13">
    <cfRule type="cellIs" dxfId="74" priority="75" stopIfTrue="1" operator="greaterThan">
      <formula>10</formula>
    </cfRule>
  </conditionalFormatting>
  <conditionalFormatting sqref="M13">
    <cfRule type="cellIs" dxfId="73" priority="74" stopIfTrue="1" operator="greaterThan">
      <formula>20</formula>
    </cfRule>
  </conditionalFormatting>
  <conditionalFormatting sqref="N13">
    <cfRule type="cellIs" dxfId="72" priority="73" stopIfTrue="1" operator="greaterThan">
      <formula>2</formula>
    </cfRule>
  </conditionalFormatting>
  <conditionalFormatting sqref="K17">
    <cfRule type="cellIs" dxfId="71" priority="72" stopIfTrue="1" operator="greaterThan">
      <formula>40</formula>
    </cfRule>
  </conditionalFormatting>
  <conditionalFormatting sqref="J17">
    <cfRule type="cellIs" dxfId="70" priority="71" stopIfTrue="1" operator="greaterThan">
      <formula>10</formula>
    </cfRule>
  </conditionalFormatting>
  <conditionalFormatting sqref="L17">
    <cfRule type="cellIs" dxfId="69" priority="70" stopIfTrue="1" operator="greaterThan">
      <formula>10</formula>
    </cfRule>
  </conditionalFormatting>
  <conditionalFormatting sqref="M17">
    <cfRule type="cellIs" dxfId="68" priority="69" stopIfTrue="1" operator="greaterThan">
      <formula>20</formula>
    </cfRule>
  </conditionalFormatting>
  <conditionalFormatting sqref="N17">
    <cfRule type="cellIs" dxfId="67" priority="68" stopIfTrue="1" operator="greaterThan">
      <formula>2</formula>
    </cfRule>
  </conditionalFormatting>
  <conditionalFormatting sqref="K17">
    <cfRule type="cellIs" dxfId="66" priority="67" stopIfTrue="1" operator="greaterThan">
      <formula>40</formula>
    </cfRule>
  </conditionalFormatting>
  <conditionalFormatting sqref="J17">
    <cfRule type="cellIs" dxfId="65" priority="66" stopIfTrue="1" operator="greaterThan">
      <formula>10</formula>
    </cfRule>
  </conditionalFormatting>
  <conditionalFormatting sqref="L17">
    <cfRule type="cellIs" dxfId="64" priority="65" stopIfTrue="1" operator="greaterThan">
      <formula>10</formula>
    </cfRule>
  </conditionalFormatting>
  <conditionalFormatting sqref="M17">
    <cfRule type="cellIs" dxfId="63" priority="64" stopIfTrue="1" operator="greaterThan">
      <formula>20</formula>
    </cfRule>
  </conditionalFormatting>
  <conditionalFormatting sqref="N17">
    <cfRule type="cellIs" dxfId="62" priority="63" stopIfTrue="1" operator="greaterThan">
      <formula>2</formula>
    </cfRule>
  </conditionalFormatting>
  <conditionalFormatting sqref="K21">
    <cfRule type="cellIs" dxfId="61" priority="62" stopIfTrue="1" operator="greaterThan">
      <formula>40</formula>
    </cfRule>
  </conditionalFormatting>
  <conditionalFormatting sqref="J21">
    <cfRule type="cellIs" dxfId="60" priority="61" stopIfTrue="1" operator="greaterThan">
      <formula>10</formula>
    </cfRule>
  </conditionalFormatting>
  <conditionalFormatting sqref="L21">
    <cfRule type="cellIs" dxfId="59" priority="60" stopIfTrue="1" operator="greaterThan">
      <formula>10</formula>
    </cfRule>
  </conditionalFormatting>
  <conditionalFormatting sqref="M21">
    <cfRule type="cellIs" dxfId="58" priority="59" stopIfTrue="1" operator="greaterThan">
      <formula>20</formula>
    </cfRule>
  </conditionalFormatting>
  <conditionalFormatting sqref="N21">
    <cfRule type="cellIs" dxfId="57" priority="58" stopIfTrue="1" operator="greaterThan">
      <formula>2</formula>
    </cfRule>
  </conditionalFormatting>
  <conditionalFormatting sqref="K21">
    <cfRule type="cellIs" dxfId="56" priority="57" stopIfTrue="1" operator="greaterThan">
      <formula>40</formula>
    </cfRule>
  </conditionalFormatting>
  <conditionalFormatting sqref="J21">
    <cfRule type="cellIs" dxfId="55" priority="56" stopIfTrue="1" operator="greaterThan">
      <formula>10</formula>
    </cfRule>
  </conditionalFormatting>
  <conditionalFormatting sqref="L21">
    <cfRule type="cellIs" dxfId="54" priority="55" stopIfTrue="1" operator="greaterThan">
      <formula>10</formula>
    </cfRule>
  </conditionalFormatting>
  <conditionalFormatting sqref="M21">
    <cfRule type="cellIs" dxfId="53" priority="54" stopIfTrue="1" operator="greaterThan">
      <formula>20</formula>
    </cfRule>
  </conditionalFormatting>
  <conditionalFormatting sqref="N21">
    <cfRule type="cellIs" dxfId="52" priority="53" stopIfTrue="1" operator="greaterThan">
      <formula>2</formula>
    </cfRule>
  </conditionalFormatting>
  <conditionalFormatting sqref="K4">
    <cfRule type="cellIs" dxfId="51" priority="52" stopIfTrue="1" operator="greaterThan">
      <formula>40</formula>
    </cfRule>
  </conditionalFormatting>
  <conditionalFormatting sqref="J4">
    <cfRule type="cellIs" dxfId="50" priority="51" stopIfTrue="1" operator="greaterThan">
      <formula>10</formula>
    </cfRule>
  </conditionalFormatting>
  <conditionalFormatting sqref="L4">
    <cfRule type="cellIs" dxfId="49" priority="50" stopIfTrue="1" operator="greaterThan">
      <formula>10</formula>
    </cfRule>
  </conditionalFormatting>
  <conditionalFormatting sqref="M4">
    <cfRule type="cellIs" dxfId="48" priority="49" stopIfTrue="1" operator="greaterThan">
      <formula>20</formula>
    </cfRule>
  </conditionalFormatting>
  <conditionalFormatting sqref="N4">
    <cfRule type="cellIs" dxfId="47" priority="48" stopIfTrue="1" operator="greaterThan">
      <formula>2</formula>
    </cfRule>
  </conditionalFormatting>
  <conditionalFormatting sqref="K13">
    <cfRule type="cellIs" dxfId="46" priority="47" stopIfTrue="1" operator="greaterThan">
      <formula>40</formula>
    </cfRule>
  </conditionalFormatting>
  <conditionalFormatting sqref="J13">
    <cfRule type="cellIs" dxfId="45" priority="46" stopIfTrue="1" operator="greaterThan">
      <formula>10</formula>
    </cfRule>
  </conditionalFormatting>
  <conditionalFormatting sqref="L13">
    <cfRule type="cellIs" dxfId="44" priority="45" stopIfTrue="1" operator="greaterThan">
      <formula>10</formula>
    </cfRule>
  </conditionalFormatting>
  <conditionalFormatting sqref="M13">
    <cfRule type="cellIs" dxfId="43" priority="44" stopIfTrue="1" operator="greaterThan">
      <formula>20</formula>
    </cfRule>
  </conditionalFormatting>
  <conditionalFormatting sqref="N13">
    <cfRule type="cellIs" dxfId="42" priority="43" stopIfTrue="1" operator="greaterThan">
      <formula>2</formula>
    </cfRule>
  </conditionalFormatting>
  <conditionalFormatting sqref="K13">
    <cfRule type="cellIs" dxfId="41" priority="42" stopIfTrue="1" operator="greaterThan">
      <formula>40</formula>
    </cfRule>
  </conditionalFormatting>
  <conditionalFormatting sqref="L13">
    <cfRule type="cellIs" dxfId="40" priority="41" stopIfTrue="1" operator="greaterThan">
      <formula>10</formula>
    </cfRule>
  </conditionalFormatting>
  <conditionalFormatting sqref="M13">
    <cfRule type="cellIs" dxfId="39" priority="40" stopIfTrue="1" operator="greaterThan">
      <formula>20</formula>
    </cfRule>
  </conditionalFormatting>
  <conditionalFormatting sqref="N13">
    <cfRule type="cellIs" dxfId="38" priority="39" stopIfTrue="1" operator="greaterThan">
      <formula>2</formula>
    </cfRule>
  </conditionalFormatting>
  <conditionalFormatting sqref="J13">
    <cfRule type="cellIs" dxfId="37" priority="38" stopIfTrue="1" operator="greaterThan">
      <formula>10</formula>
    </cfRule>
  </conditionalFormatting>
  <conditionalFormatting sqref="J13">
    <cfRule type="cellIs" dxfId="36" priority="37" stopIfTrue="1" operator="greaterThan">
      <formula>10</formula>
    </cfRule>
  </conditionalFormatting>
  <conditionalFormatting sqref="K13">
    <cfRule type="cellIs" dxfId="35" priority="36" stopIfTrue="1" operator="greaterThan">
      <formula>40</formula>
    </cfRule>
  </conditionalFormatting>
  <conditionalFormatting sqref="J13">
    <cfRule type="cellIs" dxfId="34" priority="35" stopIfTrue="1" operator="greaterThan">
      <formula>10</formula>
    </cfRule>
  </conditionalFormatting>
  <conditionalFormatting sqref="L13">
    <cfRule type="cellIs" dxfId="33" priority="34" stopIfTrue="1" operator="greaterThan">
      <formula>10</formula>
    </cfRule>
  </conditionalFormatting>
  <conditionalFormatting sqref="M13">
    <cfRule type="cellIs" dxfId="32" priority="33" stopIfTrue="1" operator="greaterThan">
      <formula>20</formula>
    </cfRule>
  </conditionalFormatting>
  <conditionalFormatting sqref="N13">
    <cfRule type="cellIs" dxfId="31" priority="32" stopIfTrue="1" operator="greaterThan">
      <formula>2</formula>
    </cfRule>
  </conditionalFormatting>
  <conditionalFormatting sqref="K15">
    <cfRule type="cellIs" dxfId="30" priority="31" stopIfTrue="1" operator="greaterThan">
      <formula>40</formula>
    </cfRule>
  </conditionalFormatting>
  <conditionalFormatting sqref="J15">
    <cfRule type="cellIs" dxfId="29" priority="30" stopIfTrue="1" operator="greaterThan">
      <formula>10</formula>
    </cfRule>
  </conditionalFormatting>
  <conditionalFormatting sqref="L15">
    <cfRule type="cellIs" dxfId="28" priority="29" stopIfTrue="1" operator="greaterThan">
      <formula>10</formula>
    </cfRule>
  </conditionalFormatting>
  <conditionalFormatting sqref="M15">
    <cfRule type="cellIs" dxfId="27" priority="28" stopIfTrue="1" operator="greaterThan">
      <formula>20</formula>
    </cfRule>
  </conditionalFormatting>
  <conditionalFormatting sqref="N15">
    <cfRule type="cellIs" dxfId="26" priority="27" stopIfTrue="1" operator="greaterThan">
      <formula>2</formula>
    </cfRule>
  </conditionalFormatting>
  <conditionalFormatting sqref="K15">
    <cfRule type="cellIs" dxfId="25" priority="26" stopIfTrue="1" operator="greaterThan">
      <formula>40</formula>
    </cfRule>
  </conditionalFormatting>
  <conditionalFormatting sqref="L15">
    <cfRule type="cellIs" dxfId="24" priority="25" stopIfTrue="1" operator="greaterThan">
      <formula>10</formula>
    </cfRule>
  </conditionalFormatting>
  <conditionalFormatting sqref="M15">
    <cfRule type="cellIs" dxfId="23" priority="24" stopIfTrue="1" operator="greaterThan">
      <formula>20</formula>
    </cfRule>
  </conditionalFormatting>
  <conditionalFormatting sqref="N15">
    <cfRule type="cellIs" dxfId="22" priority="23" stopIfTrue="1" operator="greaterThan">
      <formula>2</formula>
    </cfRule>
  </conditionalFormatting>
  <conditionalFormatting sqref="J15">
    <cfRule type="cellIs" dxfId="21" priority="22" stopIfTrue="1" operator="greaterThan">
      <formula>10</formula>
    </cfRule>
  </conditionalFormatting>
  <conditionalFormatting sqref="J15">
    <cfRule type="cellIs" dxfId="20" priority="21" stopIfTrue="1" operator="greaterThan">
      <formula>10</formula>
    </cfRule>
  </conditionalFormatting>
  <conditionalFormatting sqref="K15">
    <cfRule type="cellIs" dxfId="19" priority="20" stopIfTrue="1" operator="greaterThan">
      <formula>40</formula>
    </cfRule>
  </conditionalFormatting>
  <conditionalFormatting sqref="J15">
    <cfRule type="cellIs" dxfId="18" priority="19" stopIfTrue="1" operator="greaterThan">
      <formula>10</formula>
    </cfRule>
  </conditionalFormatting>
  <conditionalFormatting sqref="L15">
    <cfRule type="cellIs" dxfId="17" priority="18" stopIfTrue="1" operator="greaterThan">
      <formula>10</formula>
    </cfRule>
  </conditionalFormatting>
  <conditionalFormatting sqref="M15">
    <cfRule type="cellIs" dxfId="16" priority="17" stopIfTrue="1" operator="greaterThan">
      <formula>20</formula>
    </cfRule>
  </conditionalFormatting>
  <conditionalFormatting sqref="N15">
    <cfRule type="cellIs" dxfId="15" priority="16" stopIfTrue="1" operator="greaterThan">
      <formula>2</formula>
    </cfRule>
  </conditionalFormatting>
  <conditionalFormatting sqref="K17">
    <cfRule type="cellIs" dxfId="14" priority="15" stopIfTrue="1" operator="greaterThan">
      <formula>40</formula>
    </cfRule>
  </conditionalFormatting>
  <conditionalFormatting sqref="J17">
    <cfRule type="cellIs" dxfId="13" priority="14" stopIfTrue="1" operator="greaterThan">
      <formula>10</formula>
    </cfRule>
  </conditionalFormatting>
  <conditionalFormatting sqref="L17">
    <cfRule type="cellIs" dxfId="12" priority="13" stopIfTrue="1" operator="greaterThan">
      <formula>10</formula>
    </cfRule>
  </conditionalFormatting>
  <conditionalFormatting sqref="M17">
    <cfRule type="cellIs" dxfId="11" priority="12" stopIfTrue="1" operator="greaterThan">
      <formula>20</formula>
    </cfRule>
  </conditionalFormatting>
  <conditionalFormatting sqref="N17">
    <cfRule type="cellIs" dxfId="10" priority="11" stopIfTrue="1" operator="greaterThan">
      <formula>2</formula>
    </cfRule>
  </conditionalFormatting>
  <conditionalFormatting sqref="K17">
    <cfRule type="cellIs" dxfId="9" priority="10" stopIfTrue="1" operator="greaterThan">
      <formula>40</formula>
    </cfRule>
  </conditionalFormatting>
  <conditionalFormatting sqref="J17">
    <cfRule type="cellIs" dxfId="8" priority="9" stopIfTrue="1" operator="greaterThan">
      <formula>10</formula>
    </cfRule>
  </conditionalFormatting>
  <conditionalFormatting sqref="L17">
    <cfRule type="cellIs" dxfId="7" priority="8" stopIfTrue="1" operator="greaterThan">
      <formula>10</formula>
    </cfRule>
  </conditionalFormatting>
  <conditionalFormatting sqref="M17">
    <cfRule type="cellIs" dxfId="6" priority="7" stopIfTrue="1" operator="greaterThan">
      <formula>20</formula>
    </cfRule>
  </conditionalFormatting>
  <conditionalFormatting sqref="N17">
    <cfRule type="cellIs" dxfId="5" priority="6" stopIfTrue="1" operator="greaterThan">
      <formula>2</formula>
    </cfRule>
  </conditionalFormatting>
  <conditionalFormatting sqref="K17">
    <cfRule type="cellIs" dxfId="4" priority="5" stopIfTrue="1" operator="greaterThan">
      <formula>40</formula>
    </cfRule>
  </conditionalFormatting>
  <conditionalFormatting sqref="J17">
    <cfRule type="cellIs" dxfId="3" priority="4" stopIfTrue="1" operator="greaterThan">
      <formula>10</formula>
    </cfRule>
  </conditionalFormatting>
  <conditionalFormatting sqref="L17">
    <cfRule type="cellIs" dxfId="2" priority="3" stopIfTrue="1" operator="greaterThan">
      <formula>10</formula>
    </cfRule>
  </conditionalFormatting>
  <conditionalFormatting sqref="M17">
    <cfRule type="cellIs" dxfId="1" priority="2" stopIfTrue="1" operator="greaterThan">
      <formula>20</formula>
    </cfRule>
  </conditionalFormatting>
  <conditionalFormatting sqref="N17">
    <cfRule type="cellIs" dxfId="0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E7" sqref="E7"/>
    </sheetView>
  </sheetViews>
  <sheetFormatPr defaultRowHeight="13.5"/>
  <cols>
    <col min="2" max="2" width="15.6640625" customWidth="1"/>
    <col min="3" max="3" width="15.33203125" customWidth="1"/>
  </cols>
  <sheetData>
    <row r="1" spans="1:3" ht="18.75">
      <c r="A1" s="90"/>
      <c r="B1" s="91" t="s">
        <v>85</v>
      </c>
      <c r="C1" s="91" t="s">
        <v>86</v>
      </c>
    </row>
    <row r="2" spans="1:3" ht="18.75">
      <c r="A2" s="91" t="s">
        <v>46</v>
      </c>
      <c r="B2" s="92">
        <f>'2012. 1월'!B$35</f>
        <v>69008</v>
      </c>
      <c r="C2" s="92">
        <f>'2012. 1월'!I$35</f>
        <v>65848</v>
      </c>
    </row>
    <row r="3" spans="1:3" ht="18.75">
      <c r="A3" s="91" t="s">
        <v>73</v>
      </c>
      <c r="B3" s="92">
        <f>'2012. 2월'!B$35</f>
        <v>67553</v>
      </c>
      <c r="C3" s="92">
        <f>'2012. 2월'!I$35</f>
        <v>66192</v>
      </c>
    </row>
    <row r="4" spans="1:3" ht="18.75">
      <c r="A4" s="91" t="s">
        <v>74</v>
      </c>
      <c r="B4" s="92">
        <f>'2012. 3월'!B$35</f>
        <v>75080</v>
      </c>
      <c r="C4" s="92">
        <f>'2012. 3월'!I$35</f>
        <v>74183</v>
      </c>
    </row>
    <row r="5" spans="1:3" ht="18.75">
      <c r="A5" s="91" t="s">
        <v>75</v>
      </c>
      <c r="B5" s="92">
        <f>'2012. 4월'!B$35</f>
        <v>83704</v>
      </c>
      <c r="C5" s="92">
        <f>'2012. 4월'!I$35</f>
        <v>87568</v>
      </c>
    </row>
    <row r="6" spans="1:3" ht="18.75">
      <c r="A6" s="91" t="s">
        <v>76</v>
      </c>
      <c r="B6" s="92">
        <f>'2012. 5월'!B$35</f>
        <v>74562</v>
      </c>
      <c r="C6" s="92">
        <f>'2012. 5월'!I$35</f>
        <v>74113</v>
      </c>
    </row>
    <row r="7" spans="1:3" ht="18.75">
      <c r="A7" s="91" t="s">
        <v>77</v>
      </c>
      <c r="B7" s="92">
        <f>'2012. 6월'!B$35</f>
        <v>63335</v>
      </c>
      <c r="C7" s="92">
        <f>'2012. 6월'!I$35</f>
        <v>58449</v>
      </c>
    </row>
    <row r="8" spans="1:3" ht="18.75">
      <c r="A8" s="91" t="s">
        <v>78</v>
      </c>
      <c r="B8" s="92">
        <f>'2012. 7월'!B$35</f>
        <v>72415</v>
      </c>
      <c r="C8" s="92">
        <f>'2012. 7월'!I$35</f>
        <v>70930</v>
      </c>
    </row>
    <row r="9" spans="1:3" ht="18.75">
      <c r="A9" s="91" t="s">
        <v>79</v>
      </c>
      <c r="B9" s="92">
        <f>'2012. 8월'!B$35</f>
        <v>72953</v>
      </c>
      <c r="C9" s="92">
        <f>'2012. 8월'!I$35</f>
        <v>73682</v>
      </c>
    </row>
    <row r="10" spans="1:3" ht="18.75">
      <c r="A10" s="91" t="s">
        <v>80</v>
      </c>
      <c r="B10" s="92">
        <f>'2012. 9월'!B$35</f>
        <v>74540</v>
      </c>
      <c r="C10" s="92">
        <f>'2012. 9월'!I$35</f>
        <v>77538</v>
      </c>
    </row>
    <row r="11" spans="1:3" ht="18.75">
      <c r="A11" s="91" t="s">
        <v>81</v>
      </c>
      <c r="B11" s="92">
        <f>'2012. 10월'!B$35</f>
        <v>68515</v>
      </c>
      <c r="C11" s="92">
        <f>'2012. 10월'!I$35</f>
        <v>67183</v>
      </c>
    </row>
    <row r="12" spans="1:3" ht="18.75">
      <c r="A12" s="91" t="s">
        <v>82</v>
      </c>
      <c r="B12" s="92">
        <f>'2012. 11월'!B$35</f>
        <v>71117</v>
      </c>
      <c r="C12" s="92">
        <f>'2012. 11월'!I$35</f>
        <v>70242</v>
      </c>
    </row>
    <row r="13" spans="1:3" ht="18.75">
      <c r="A13" s="91" t="s">
        <v>83</v>
      </c>
      <c r="B13" s="92">
        <f>'2012. 12월'!B$35</f>
        <v>73875</v>
      </c>
      <c r="C13" s="92">
        <f>'2012. 12월'!I$35</f>
        <v>72960</v>
      </c>
    </row>
    <row r="14" spans="1:3" ht="18.75">
      <c r="A14" s="91" t="s">
        <v>84</v>
      </c>
      <c r="B14" s="92">
        <f>SUM(B2:B13)</f>
        <v>866657</v>
      </c>
      <c r="C14" s="92">
        <f>SUM(C2:C13)</f>
        <v>858888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workbookViewId="0">
      <selection activeCell="P44" sqref="P44"/>
    </sheetView>
  </sheetViews>
  <sheetFormatPr defaultRowHeight="12"/>
  <cols>
    <col min="1" max="1" width="4" style="9" customWidth="1"/>
    <col min="2" max="2" width="4.88671875" style="1" customWidth="1"/>
    <col min="3" max="3" width="6.77734375" style="9" customWidth="1"/>
    <col min="4" max="4" width="7.5546875" style="1" customWidth="1"/>
    <col min="5" max="6" width="5.77734375" style="1" customWidth="1"/>
    <col min="7" max="7" width="6.6640625" style="1" customWidth="1"/>
    <col min="8" max="8" width="5.77734375" style="1" customWidth="1"/>
    <col min="9" max="10" width="6.77734375" style="1" customWidth="1"/>
    <col min="11" max="13" width="5.88671875" style="1" customWidth="1"/>
    <col min="14" max="14" width="6.44140625" style="1" customWidth="1"/>
    <col min="15" max="15" width="5.88671875" style="1" customWidth="1"/>
    <col min="16" max="16" width="6.77734375" style="1" customWidth="1"/>
    <col min="17" max="16384" width="8.88671875" style="1"/>
  </cols>
  <sheetData>
    <row r="1" spans="1:16" ht="23.25" customHeight="1">
      <c r="A1" s="99" t="s">
        <v>37</v>
      </c>
      <c r="B1" s="99"/>
      <c r="C1" s="99"/>
      <c r="D1" s="99"/>
      <c r="E1" s="99"/>
      <c r="F1" s="99"/>
      <c r="G1" s="99"/>
      <c r="H1" s="99"/>
      <c r="I1" s="99"/>
      <c r="J1" s="99"/>
    </row>
    <row r="2" spans="1:16" ht="20.25" customHeight="1" thickBot="1">
      <c r="A2" s="100" t="s">
        <v>38</v>
      </c>
      <c r="B2" s="100"/>
      <c r="C2" s="100"/>
      <c r="D2" s="100"/>
    </row>
    <row r="3" spans="1:16" ht="20.100000000000001" customHeight="1">
      <c r="A3" s="101" t="s">
        <v>12</v>
      </c>
      <c r="B3" s="102" t="s">
        <v>39</v>
      </c>
      <c r="C3" s="103" t="s">
        <v>70</v>
      </c>
      <c r="D3" s="102" t="s">
        <v>40</v>
      </c>
      <c r="E3" s="102"/>
      <c r="F3" s="102"/>
      <c r="G3" s="102"/>
      <c r="H3" s="102"/>
      <c r="I3" s="102"/>
      <c r="J3" s="103" t="s">
        <v>41</v>
      </c>
      <c r="K3" s="102" t="s">
        <v>5</v>
      </c>
      <c r="L3" s="102"/>
      <c r="M3" s="102"/>
      <c r="N3" s="102"/>
      <c r="O3" s="102"/>
      <c r="P3" s="104"/>
    </row>
    <row r="4" spans="1:16" ht="36" customHeight="1">
      <c r="A4" s="98"/>
      <c r="B4" s="97"/>
      <c r="C4" s="97"/>
      <c r="D4" s="89" t="s">
        <v>6</v>
      </c>
      <c r="E4" s="89" t="s">
        <v>7</v>
      </c>
      <c r="F4" s="89" t="s">
        <v>8</v>
      </c>
      <c r="G4" s="89" t="s">
        <v>9</v>
      </c>
      <c r="H4" s="89" t="s">
        <v>10</v>
      </c>
      <c r="I4" s="14" t="s">
        <v>42</v>
      </c>
      <c r="J4" s="96"/>
      <c r="K4" s="89" t="s">
        <v>6</v>
      </c>
      <c r="L4" s="89" t="s">
        <v>7</v>
      </c>
      <c r="M4" s="89" t="s">
        <v>8</v>
      </c>
      <c r="N4" s="89" t="s">
        <v>9</v>
      </c>
      <c r="O4" s="89" t="s">
        <v>10</v>
      </c>
      <c r="P4" s="36" t="s">
        <v>42</v>
      </c>
    </row>
    <row r="5" spans="1:16" ht="18" customHeight="1">
      <c r="A5" s="98" t="s">
        <v>43</v>
      </c>
      <c r="B5" s="89" t="s">
        <v>4</v>
      </c>
      <c r="C5" s="6">
        <f>AVERAGE(C8,C11,C14,C17,C20,C23,C26,C29,C32,C35,C38,C41)</f>
        <v>2368.4740884933876</v>
      </c>
      <c r="D5" s="17">
        <f t="shared" ref="D5:O5" si="0">AVERAGE(D8,D11,D14,D17,D20,D23,D26,D29,D32,D35,D38,D41)</f>
        <v>98.538075948584833</v>
      </c>
      <c r="E5" s="17">
        <f t="shared" si="0"/>
        <v>83.287406068471157</v>
      </c>
      <c r="F5" s="17">
        <f t="shared" si="0"/>
        <v>99.165439995056246</v>
      </c>
      <c r="G5" s="18">
        <f t="shared" si="0"/>
        <v>27.143469526634533</v>
      </c>
      <c r="H5" s="18">
        <f t="shared" si="0"/>
        <v>2.8725944846125326</v>
      </c>
      <c r="I5" s="6">
        <f>ROUND((AVERAGE(I8,I11,I14,I17,I20,I23,I26,I29,I32,I35,I38,I41)),-3)</f>
        <v>29000</v>
      </c>
      <c r="J5" s="6">
        <f t="shared" si="0"/>
        <v>2347.436018415523</v>
      </c>
      <c r="K5" s="17">
        <f t="shared" si="0"/>
        <v>0.7272543566926214</v>
      </c>
      <c r="L5" s="17">
        <f t="shared" si="0"/>
        <v>4.9876254480286741</v>
      </c>
      <c r="M5" s="17">
        <f t="shared" si="0"/>
        <v>3.2885882461994806</v>
      </c>
      <c r="N5" s="18">
        <f t="shared" si="0"/>
        <v>6.3371990297861815</v>
      </c>
      <c r="O5" s="18">
        <f t="shared" si="0"/>
        <v>7.9424187368681246E-2</v>
      </c>
      <c r="P5" s="41" t="str">
        <f>'2012. 1월'!O38</f>
        <v>&lt;30</v>
      </c>
    </row>
    <row r="6" spans="1:16" ht="18" customHeight="1">
      <c r="A6" s="98"/>
      <c r="B6" s="89" t="s">
        <v>44</v>
      </c>
      <c r="C6" s="6">
        <f>MAX(C9,C12,C15,C18,C21,C24,C27,C30,C33,C36,C39,C42)</f>
        <v>3250</v>
      </c>
      <c r="D6" s="17">
        <f t="shared" ref="D6:O6" si="1">MAX(D9,D12,D15,D18,D21,D24,D27,D30,D33,D36,D39,D42)</f>
        <v>157.6</v>
      </c>
      <c r="E6" s="17">
        <f t="shared" si="1"/>
        <v>133.6</v>
      </c>
      <c r="F6" s="17">
        <f t="shared" si="1"/>
        <v>367.5</v>
      </c>
      <c r="G6" s="18">
        <f t="shared" si="1"/>
        <v>53.231999999999999</v>
      </c>
      <c r="H6" s="18">
        <f t="shared" si="1"/>
        <v>5.8319999999999999</v>
      </c>
      <c r="I6" s="6">
        <f t="shared" si="1"/>
        <v>36000</v>
      </c>
      <c r="J6" s="6">
        <f t="shared" si="1"/>
        <v>3529</v>
      </c>
      <c r="K6" s="17">
        <f t="shared" si="1"/>
        <v>1.9</v>
      </c>
      <c r="L6" s="17">
        <f t="shared" si="1"/>
        <v>9.3000000000000007</v>
      </c>
      <c r="M6" s="17">
        <f t="shared" si="1"/>
        <v>7.4</v>
      </c>
      <c r="N6" s="18">
        <f t="shared" si="1"/>
        <v>13.08</v>
      </c>
      <c r="O6" s="18">
        <f t="shared" si="1"/>
        <v>0.65800000000000003</v>
      </c>
      <c r="P6" s="41" t="str">
        <f>'2012. 1월'!O37</f>
        <v>&lt;30</v>
      </c>
    </row>
    <row r="7" spans="1:16" ht="18" customHeight="1">
      <c r="A7" s="98"/>
      <c r="B7" s="89" t="s">
        <v>45</v>
      </c>
      <c r="C7" s="6">
        <f>MIN(C10,C13,C16,C19,C22,C25,C28,C31,C34,C37,C40,C43)</f>
        <v>1481</v>
      </c>
      <c r="D7" s="17">
        <f t="shared" ref="D7:O7" si="2">MIN(D10,D13,D16,D19,D22,D25,D28,D31,D34,D37,D40,D43)</f>
        <v>53</v>
      </c>
      <c r="E7" s="17">
        <f t="shared" si="2"/>
        <v>41.9</v>
      </c>
      <c r="F7" s="17">
        <f t="shared" si="2"/>
        <v>17.100000000000001</v>
      </c>
      <c r="G7" s="18">
        <f t="shared" si="2"/>
        <v>11.736000000000001</v>
      </c>
      <c r="H7" s="18">
        <f t="shared" si="2"/>
        <v>0.40799999999999997</v>
      </c>
      <c r="I7" s="6">
        <f t="shared" si="2"/>
        <v>21000</v>
      </c>
      <c r="J7" s="6">
        <f t="shared" si="2"/>
        <v>1306</v>
      </c>
      <c r="K7" s="17">
        <f t="shared" si="2"/>
        <v>0.1</v>
      </c>
      <c r="L7" s="17">
        <f t="shared" si="2"/>
        <v>1.6</v>
      </c>
      <c r="M7" s="17">
        <f t="shared" si="2"/>
        <v>0.2</v>
      </c>
      <c r="N7" s="18">
        <f t="shared" si="2"/>
        <v>1.6479999999999999</v>
      </c>
      <c r="O7" s="18">
        <f t="shared" si="2"/>
        <v>5.0000000000000001E-3</v>
      </c>
      <c r="P7" s="41" t="str">
        <f>'2012. 1월'!O36</f>
        <v>&lt;30</v>
      </c>
    </row>
    <row r="8" spans="1:16" ht="18" customHeight="1">
      <c r="A8" s="98" t="s">
        <v>46</v>
      </c>
      <c r="B8" s="89" t="s">
        <v>4</v>
      </c>
      <c r="C8" s="6">
        <f>'2012. 1월'!B$38</f>
        <v>2226.0645161290322</v>
      </c>
      <c r="D8" s="17">
        <f>'2012. 1월'!C38</f>
        <v>95.483870967741922</v>
      </c>
      <c r="E8" s="17">
        <f>'2012. 1월'!D38</f>
        <v>81.09032258064515</v>
      </c>
      <c r="F8" s="17">
        <f>'2012. 1월'!E38</f>
        <v>88.5</v>
      </c>
      <c r="G8" s="18">
        <f>'2012. 1월'!F38</f>
        <v>25.377806451612905</v>
      </c>
      <c r="H8" s="18">
        <f>'2012. 1월'!G38</f>
        <v>2.9945806451612906</v>
      </c>
      <c r="I8" s="6">
        <f>'2012. 1월'!H38</f>
        <v>28000</v>
      </c>
      <c r="J8" s="6">
        <f>'2012. 1월'!I38</f>
        <v>2124.1290322580644</v>
      </c>
      <c r="K8" s="17">
        <f>'2012. 1월'!J38</f>
        <v>0.69032258064516128</v>
      </c>
      <c r="L8" s="17">
        <f>'2012. 1월'!K38</f>
        <v>4.8580645161290317</v>
      </c>
      <c r="M8" s="17">
        <f>'2012. 1월'!L38</f>
        <v>3.0419354838709682</v>
      </c>
      <c r="N8" s="18">
        <f>'2012. 1월'!M38</f>
        <v>6.0009032258064519</v>
      </c>
      <c r="O8" s="18">
        <f>'2012. 1월'!N38</f>
        <v>0.12145161290322577</v>
      </c>
      <c r="P8" s="41" t="str">
        <f>'2012. 1월'!O38</f>
        <v>&lt;30</v>
      </c>
    </row>
    <row r="9" spans="1:16" ht="18" customHeight="1">
      <c r="A9" s="98"/>
      <c r="B9" s="89" t="s">
        <v>44</v>
      </c>
      <c r="C9" s="6">
        <f>'2012. 1월'!B$37</f>
        <v>2462</v>
      </c>
      <c r="D9" s="17">
        <f>'2012. 1월'!C37</f>
        <v>134.6</v>
      </c>
      <c r="E9" s="17">
        <f>'2012. 1월'!D37</f>
        <v>106</v>
      </c>
      <c r="F9" s="17">
        <f>'2012. 1월'!E37</f>
        <v>160</v>
      </c>
      <c r="G9" s="18">
        <f>'2012. 1월'!F37</f>
        <v>34.271999999999998</v>
      </c>
      <c r="H9" s="18">
        <f>'2012. 1월'!G37</f>
        <v>4.8959999999999999</v>
      </c>
      <c r="I9" s="6">
        <f>'2012. 1월'!H37</f>
        <v>30000</v>
      </c>
      <c r="J9" s="6">
        <f>'2012. 1월'!I37</f>
        <v>2346</v>
      </c>
      <c r="K9" s="17">
        <f>'2012. 1월'!J37</f>
        <v>1.2</v>
      </c>
      <c r="L9" s="17">
        <f>'2012. 1월'!K37</f>
        <v>6.8</v>
      </c>
      <c r="M9" s="17">
        <f>'2012. 1월'!L37</f>
        <v>5.7</v>
      </c>
      <c r="N9" s="18">
        <f>'2012. 1월'!M37</f>
        <v>9.9600000000000009</v>
      </c>
      <c r="O9" s="18">
        <f>'2012. 1월'!N37</f>
        <v>0.65800000000000003</v>
      </c>
      <c r="P9" s="41" t="str">
        <f>'2012. 1월'!O37</f>
        <v>&lt;30</v>
      </c>
    </row>
    <row r="10" spans="1:16" ht="18" customHeight="1">
      <c r="A10" s="98"/>
      <c r="B10" s="89" t="s">
        <v>45</v>
      </c>
      <c r="C10" s="6">
        <f>'2012. 1월'!B$36</f>
        <v>1591</v>
      </c>
      <c r="D10" s="17">
        <f>'2012. 1월'!C36</f>
        <v>53.3</v>
      </c>
      <c r="E10" s="17">
        <f>'2012. 1월'!D36</f>
        <v>44.6</v>
      </c>
      <c r="F10" s="17">
        <f>'2012. 1월'!E36</f>
        <v>58</v>
      </c>
      <c r="G10" s="18">
        <f>'2012. 1월'!F36</f>
        <v>15.456</v>
      </c>
      <c r="H10" s="18">
        <f>'2012. 1월'!G36</f>
        <v>2.016</v>
      </c>
      <c r="I10" s="6">
        <f>'2012. 1월'!H36</f>
        <v>25500</v>
      </c>
      <c r="J10" s="6">
        <f>'2012. 1월'!I36</f>
        <v>1959</v>
      </c>
      <c r="K10" s="17">
        <f>'2012. 1월'!J36</f>
        <v>0.1</v>
      </c>
      <c r="L10" s="17">
        <f>'2012. 1월'!K36</f>
        <v>1.6</v>
      </c>
      <c r="M10" s="17">
        <f>'2012. 1월'!L36</f>
        <v>0.2</v>
      </c>
      <c r="N10" s="18">
        <f>'2012. 1월'!M36</f>
        <v>2.2799999999999998</v>
      </c>
      <c r="O10" s="18">
        <f>'2012. 1월'!N36</f>
        <v>1.9E-2</v>
      </c>
      <c r="P10" s="41" t="str">
        <f>'2012. 1월'!O36</f>
        <v>&lt;30</v>
      </c>
    </row>
    <row r="11" spans="1:16" ht="18" customHeight="1">
      <c r="A11" s="98" t="s">
        <v>20</v>
      </c>
      <c r="B11" s="89" t="s">
        <v>4</v>
      </c>
      <c r="C11" s="6">
        <f>'2012. 2월'!B$38</f>
        <v>2329.4137931034484</v>
      </c>
      <c r="D11" s="17">
        <f>'2012. 2월'!C$38</f>
        <v>99.613793103448288</v>
      </c>
      <c r="E11" s="17">
        <f>'2012. 2월'!D$38</f>
        <v>80.57586206896552</v>
      </c>
      <c r="F11" s="17">
        <f>'2012. 2월'!E$38</f>
        <v>88.955172413793093</v>
      </c>
      <c r="G11" s="18">
        <f>'2012. 2월'!F$38</f>
        <v>25.414758620689653</v>
      </c>
      <c r="H11" s="18">
        <f>'2012. 2월'!G$38</f>
        <v>2.816524137931034</v>
      </c>
      <c r="I11" s="6">
        <f>'2012. 2월'!H$38</f>
        <v>30000</v>
      </c>
      <c r="J11" s="6">
        <f>'2012. 2월'!I$38</f>
        <v>2282.4827586206898</v>
      </c>
      <c r="K11" s="17">
        <f>'2012. 2월'!J$38</f>
        <v>1.1793103448275863</v>
      </c>
      <c r="L11" s="17">
        <f>'2012. 2월'!K$38</f>
        <v>4.5999999999999996</v>
      </c>
      <c r="M11" s="17">
        <f>'2012. 2월'!L$38</f>
        <v>2.3724137931034481</v>
      </c>
      <c r="N11" s="18">
        <f>'2012. 2월'!M$38</f>
        <v>9.0515862068965518</v>
      </c>
      <c r="O11" s="18">
        <f>'2012. 2월'!N$38</f>
        <v>4.0965517241379333E-2</v>
      </c>
      <c r="P11" s="41" t="str">
        <f>'2012. 2월'!O$38</f>
        <v>&lt;30</v>
      </c>
    </row>
    <row r="12" spans="1:16" ht="18" customHeight="1">
      <c r="A12" s="98"/>
      <c r="B12" s="89" t="s">
        <v>44</v>
      </c>
      <c r="C12" s="6">
        <f>'2012. 2월'!B$37</f>
        <v>2472</v>
      </c>
      <c r="D12" s="17">
        <f>'2012. 2월'!C$37</f>
        <v>127.4</v>
      </c>
      <c r="E12" s="17">
        <f>'2012. 2월'!D$37</f>
        <v>98</v>
      </c>
      <c r="F12" s="17">
        <f>'2012. 2월'!E$37</f>
        <v>190</v>
      </c>
      <c r="G12" s="18">
        <f>'2012. 2월'!F$37</f>
        <v>36.287999999999997</v>
      </c>
      <c r="H12" s="18">
        <f>'2012. 2월'!G$37</f>
        <v>4.1760000000000002</v>
      </c>
      <c r="I12" s="6">
        <f>'2012. 2월'!H$37</f>
        <v>31000</v>
      </c>
      <c r="J12" s="6">
        <f>'2012. 2월'!I$37</f>
        <v>2436</v>
      </c>
      <c r="K12" s="17">
        <f>'2012. 2월'!J$37</f>
        <v>1.9</v>
      </c>
      <c r="L12" s="17">
        <f>'2012. 2월'!K$37</f>
        <v>5.8</v>
      </c>
      <c r="M12" s="17">
        <f>'2012. 2월'!L$37</f>
        <v>5.6</v>
      </c>
      <c r="N12" s="18">
        <f>'2012. 2월'!M$37</f>
        <v>11.784000000000001</v>
      </c>
      <c r="O12" s="18">
        <f>'2012. 2월'!N$37</f>
        <v>5.8000000000000003E-2</v>
      </c>
      <c r="P12" s="41" t="str">
        <f>'2012. 2월'!O$37</f>
        <v>&lt;30</v>
      </c>
    </row>
    <row r="13" spans="1:16" ht="18" customHeight="1">
      <c r="A13" s="98"/>
      <c r="B13" s="89" t="s">
        <v>45</v>
      </c>
      <c r="C13" s="6">
        <f>'2012. 2월'!B$36</f>
        <v>2194</v>
      </c>
      <c r="D13" s="17">
        <f>'2012. 2월'!C$36</f>
        <v>65.2</v>
      </c>
      <c r="E13" s="17">
        <f>'2012. 2월'!D$36</f>
        <v>41.9</v>
      </c>
      <c r="F13" s="17">
        <f>'2012. 2월'!E$36</f>
        <v>18</v>
      </c>
      <c r="G13" s="18">
        <f>'2012. 2월'!F$36</f>
        <v>16.751999999999999</v>
      </c>
      <c r="H13" s="18">
        <f>'2012. 2월'!G$36</f>
        <v>1.6319999999999999</v>
      </c>
      <c r="I13" s="6">
        <f>'2012. 2월'!H$36</f>
        <v>28000</v>
      </c>
      <c r="J13" s="6">
        <f>'2012. 2월'!I$36</f>
        <v>2109</v>
      </c>
      <c r="K13" s="17">
        <f>'2012. 2월'!J$36</f>
        <v>0.1</v>
      </c>
      <c r="L13" s="17">
        <f>'2012. 2월'!K$36</f>
        <v>3.2</v>
      </c>
      <c r="M13" s="17">
        <f>'2012. 2월'!L$36</f>
        <v>1.2</v>
      </c>
      <c r="N13" s="18">
        <f>'2012. 2월'!M$36</f>
        <v>6.3360000000000003</v>
      </c>
      <c r="O13" s="18">
        <f>'2012. 2월'!N$36</f>
        <v>2.4E-2</v>
      </c>
      <c r="P13" s="41" t="str">
        <f>'2012. 2월'!O$36</f>
        <v>&lt;30</v>
      </c>
    </row>
    <row r="14" spans="1:16" ht="18" customHeight="1">
      <c r="A14" s="98" t="s">
        <v>21</v>
      </c>
      <c r="B14" s="89" t="s">
        <v>4</v>
      </c>
      <c r="C14" s="6">
        <f>'2012. 3월'!B$38</f>
        <v>2421.9354838709678</v>
      </c>
      <c r="D14" s="17">
        <f>'2012. 3월'!C$38</f>
        <v>102.28709677419357</v>
      </c>
      <c r="E14" s="17">
        <f>'2012. 3월'!D$38</f>
        <v>80.290322580645153</v>
      </c>
      <c r="F14" s="17">
        <f>'2012. 3월'!E$38</f>
        <v>94.345161290322594</v>
      </c>
      <c r="G14" s="18">
        <f>'2012. 3월'!F$38</f>
        <v>24.983741935483867</v>
      </c>
      <c r="H14" s="18">
        <f>'2012. 3월'!G$38</f>
        <v>2.5912258064516132</v>
      </c>
      <c r="I14" s="6">
        <f>'2012. 3월'!H$38</f>
        <v>29000</v>
      </c>
      <c r="J14" s="6">
        <f>'2012. 3월'!I$38</f>
        <v>2393</v>
      </c>
      <c r="K14" s="17">
        <f>'2012. 3월'!J$38</f>
        <v>1.0612903225806454</v>
      </c>
      <c r="L14" s="17">
        <f>'2012. 3월'!K$38</f>
        <v>5.0548387096774201</v>
      </c>
      <c r="M14" s="17">
        <f>'2012. 3월'!L$38</f>
        <v>2.4935483870967747</v>
      </c>
      <c r="N14" s="18">
        <f>'2012. 3월'!M$38</f>
        <v>9.7169032258064529</v>
      </c>
      <c r="O14" s="18">
        <f>'2012. 3월'!N$38</f>
        <v>5.3129032258064542E-2</v>
      </c>
      <c r="P14" s="41" t="str">
        <f>'2012. 3월'!O$38</f>
        <v>&lt;30</v>
      </c>
    </row>
    <row r="15" spans="1:16" ht="18" customHeight="1">
      <c r="A15" s="98"/>
      <c r="B15" s="89" t="s">
        <v>44</v>
      </c>
      <c r="C15" s="6">
        <f>'2012. 3월'!B$37</f>
        <v>2771</v>
      </c>
      <c r="D15" s="17">
        <f>'2012. 3월'!C$37</f>
        <v>142.6</v>
      </c>
      <c r="E15" s="17">
        <f>'2012. 3월'!D$37</f>
        <v>95.4</v>
      </c>
      <c r="F15" s="17">
        <f>'2012. 3월'!E$37</f>
        <v>218</v>
      </c>
      <c r="G15" s="18">
        <f>'2012. 3월'!F$37</f>
        <v>36.143999999999998</v>
      </c>
      <c r="H15" s="18">
        <f>'2012. 3월'!G$37</f>
        <v>3.7679999999999998</v>
      </c>
      <c r="I15" s="6">
        <f>'2012. 3월'!H$37</f>
        <v>31000</v>
      </c>
      <c r="J15" s="6">
        <f>'2012. 3월'!I$37</f>
        <v>2853</v>
      </c>
      <c r="K15" s="17">
        <f>'2012. 3월'!J$37</f>
        <v>1.8</v>
      </c>
      <c r="L15" s="17">
        <f>'2012. 3월'!K$37</f>
        <v>5.9</v>
      </c>
      <c r="M15" s="17">
        <f>'2012. 3월'!L$37</f>
        <v>5.6</v>
      </c>
      <c r="N15" s="18">
        <f>'2012. 3월'!M$37</f>
        <v>13.08</v>
      </c>
      <c r="O15" s="18">
        <f>'2012. 3월'!N$37</f>
        <v>0.154</v>
      </c>
      <c r="P15" s="41" t="str">
        <f>'2012. 3월'!O$37</f>
        <v>&lt;30</v>
      </c>
    </row>
    <row r="16" spans="1:16" ht="18" customHeight="1">
      <c r="A16" s="98"/>
      <c r="B16" s="89" t="s">
        <v>45</v>
      </c>
      <c r="C16" s="6">
        <f>'2012. 3월'!B$36</f>
        <v>2083</v>
      </c>
      <c r="D16" s="17">
        <f>'2012. 3월'!C$36</f>
        <v>75</v>
      </c>
      <c r="E16" s="17">
        <f>'2012. 3월'!D$36</f>
        <v>52.7</v>
      </c>
      <c r="F16" s="17">
        <f>'2012. 3월'!E$36</f>
        <v>26</v>
      </c>
      <c r="G16" s="18">
        <f>'2012. 3월'!F$36</f>
        <v>15.263999999999999</v>
      </c>
      <c r="H16" s="18">
        <f>'2012. 3월'!G$36</f>
        <v>1.3680000000000001</v>
      </c>
      <c r="I16" s="6">
        <f>'2012. 3월'!H$36</f>
        <v>27000</v>
      </c>
      <c r="J16" s="6">
        <f>'2012. 3월'!I$36</f>
        <v>1353</v>
      </c>
      <c r="K16" s="17">
        <f>'2012. 3월'!J$36</f>
        <v>0.6</v>
      </c>
      <c r="L16" s="17">
        <f>'2012. 3월'!K$36</f>
        <v>3.5</v>
      </c>
      <c r="M16" s="17">
        <f>'2012. 3월'!L$36</f>
        <v>1.2</v>
      </c>
      <c r="N16" s="18">
        <f>'2012. 3월'!M$36</f>
        <v>4.4400000000000004</v>
      </c>
      <c r="O16" s="18">
        <f>'2012. 3월'!N$36</f>
        <v>1.9E-2</v>
      </c>
      <c r="P16" s="41" t="str">
        <f>'2012. 3월'!O$36</f>
        <v>&lt;30</v>
      </c>
    </row>
    <row r="17" spans="1:16" ht="18" customHeight="1">
      <c r="A17" s="98" t="s">
        <v>22</v>
      </c>
      <c r="B17" s="89" t="s">
        <v>4</v>
      </c>
      <c r="C17" s="6">
        <f>'2012. 4월'!B$38</f>
        <v>2790.1333333333332</v>
      </c>
      <c r="D17" s="17">
        <f>'2012. 4월'!C$38</f>
        <v>96.44</v>
      </c>
      <c r="E17" s="17">
        <f>'2012. 4월'!D$38</f>
        <v>81.523333333333326</v>
      </c>
      <c r="F17" s="17">
        <f>'2012. 4월'!E$38</f>
        <v>94.743333333333339</v>
      </c>
      <c r="G17" s="18">
        <f>'2012. 4월'!F$38</f>
        <v>24.605866666666667</v>
      </c>
      <c r="H17" s="18">
        <f>'2012. 4월'!G$38</f>
        <v>2.7535999999999996</v>
      </c>
      <c r="I17" s="6">
        <f>'2012. 4월'!H$38</f>
        <v>28000</v>
      </c>
      <c r="J17" s="6">
        <f>'2012. 4월'!I$38</f>
        <v>2918.9333333333334</v>
      </c>
      <c r="K17" s="17">
        <f>'2012. 4월'!J$38</f>
        <v>0.90333333333333343</v>
      </c>
      <c r="L17" s="17">
        <f>'2012. 4월'!K$38</f>
        <v>4.7600000000000007</v>
      </c>
      <c r="M17" s="17">
        <f>'2012. 4월'!L$38</f>
        <v>4.0033333333333339</v>
      </c>
      <c r="N17" s="18">
        <f>'2012. 4월'!M$38</f>
        <v>6.6391999999999998</v>
      </c>
      <c r="O17" s="18">
        <f>'2012. 4월'!N$38</f>
        <v>0.10526666666666668</v>
      </c>
      <c r="P17" s="41" t="str">
        <f>'2012. 4월'!O$38</f>
        <v>&lt;30</v>
      </c>
    </row>
    <row r="18" spans="1:16" ht="18" customHeight="1">
      <c r="A18" s="98"/>
      <c r="B18" s="89" t="s">
        <v>44</v>
      </c>
      <c r="C18" s="6">
        <f>'2012. 4월'!B$37</f>
        <v>3250</v>
      </c>
      <c r="D18" s="17">
        <f>'2012. 4월'!C$37</f>
        <v>134.5</v>
      </c>
      <c r="E18" s="17">
        <f>'2012. 4월'!D$37</f>
        <v>103.2</v>
      </c>
      <c r="F18" s="17">
        <f>'2012. 4월'!E$37</f>
        <v>270</v>
      </c>
      <c r="G18" s="18">
        <f>'2012. 4월'!F$37</f>
        <v>32.256</v>
      </c>
      <c r="H18" s="18">
        <f>'2012. 4월'!G$37</f>
        <v>4.992</v>
      </c>
      <c r="I18" s="6">
        <f>'2012. 4월'!H$37</f>
        <v>30000</v>
      </c>
      <c r="J18" s="6">
        <f>'2012. 4월'!I$37</f>
        <v>3529</v>
      </c>
      <c r="K18" s="17">
        <f>'2012. 4월'!J$37</f>
        <v>1.8</v>
      </c>
      <c r="L18" s="17">
        <f>'2012. 4월'!K$37</f>
        <v>6.4</v>
      </c>
      <c r="M18" s="17">
        <f>'2012. 4월'!L$37</f>
        <v>6.4</v>
      </c>
      <c r="N18" s="18">
        <f>'2012. 4월'!M$37</f>
        <v>8.952</v>
      </c>
      <c r="O18" s="18">
        <f>'2012. 4월'!N$37</f>
        <v>0.16800000000000001</v>
      </c>
      <c r="P18" s="41" t="str">
        <f>'2012. 4월'!O$37</f>
        <v>&lt;30</v>
      </c>
    </row>
    <row r="19" spans="1:16" ht="18" customHeight="1">
      <c r="A19" s="98"/>
      <c r="B19" s="89" t="s">
        <v>45</v>
      </c>
      <c r="C19" s="6">
        <f>'2012. 4월'!B$36</f>
        <v>2462</v>
      </c>
      <c r="D19" s="17">
        <f>'2012. 4월'!C$36</f>
        <v>69.599999999999994</v>
      </c>
      <c r="E19" s="17">
        <f>'2012. 4월'!D$36</f>
        <v>53.6</v>
      </c>
      <c r="F19" s="17">
        <f>'2012. 4월'!E$36</f>
        <v>42</v>
      </c>
      <c r="G19" s="18">
        <f>'2012. 4월'!F$36</f>
        <v>13.824</v>
      </c>
      <c r="H19" s="18">
        <f>'2012. 4월'!G$36</f>
        <v>0.91200000000000003</v>
      </c>
      <c r="I19" s="6">
        <f>'2012. 4월'!H$36</f>
        <v>26000</v>
      </c>
      <c r="J19" s="6">
        <f>'2012. 4월'!I$36</f>
        <v>2394</v>
      </c>
      <c r="K19" s="17">
        <f>'2012. 4월'!J$36</f>
        <v>0.3</v>
      </c>
      <c r="L19" s="17">
        <f>'2012. 4월'!K$36</f>
        <v>3.1</v>
      </c>
      <c r="M19" s="17">
        <f>'2012. 4월'!L$36</f>
        <v>2.4</v>
      </c>
      <c r="N19" s="18">
        <f>'2012. 4월'!M$36</f>
        <v>3.3359999999999999</v>
      </c>
      <c r="O19" s="18">
        <f>'2012. 4월'!N$36</f>
        <v>2.4E-2</v>
      </c>
      <c r="P19" s="41" t="str">
        <f>'2012. 4월'!O$36</f>
        <v>&lt;30</v>
      </c>
    </row>
    <row r="20" spans="1:16" ht="18" customHeight="1">
      <c r="A20" s="98" t="s">
        <v>23</v>
      </c>
      <c r="B20" s="89" t="s">
        <v>4</v>
      </c>
      <c r="C20" s="6">
        <f>'2012. 5월'!B$38</f>
        <v>2405.2258064516127</v>
      </c>
      <c r="D20" s="17">
        <f>'2012. 5월'!C$38</f>
        <v>95.880645161290332</v>
      </c>
      <c r="E20" s="17">
        <f>'2012. 5월'!D$38</f>
        <v>83.183870967741939</v>
      </c>
      <c r="F20" s="17">
        <f>'2012. 5월'!E$38</f>
        <v>112.96774193548387</v>
      </c>
      <c r="G20" s="18">
        <f>'2012. 5월'!F$38</f>
        <v>27.266387096774192</v>
      </c>
      <c r="H20" s="18">
        <f>'2012. 5월'!G$38</f>
        <v>2.9136129032258071</v>
      </c>
      <c r="I20" s="6">
        <f>'2012. 5월'!H$38</f>
        <v>28000</v>
      </c>
      <c r="J20" s="6">
        <f>'2012. 5월'!I$38</f>
        <v>2390.7419354838707</v>
      </c>
      <c r="K20" s="17">
        <f>'2012. 5월'!J$38</f>
        <v>0.96774193548387089</v>
      </c>
      <c r="L20" s="17">
        <f>'2012. 5월'!K$38</f>
        <v>5.6677419354838703</v>
      </c>
      <c r="M20" s="17">
        <f>'2012. 5월'!L$38</f>
        <v>4.7903225806451619</v>
      </c>
      <c r="N20" s="18">
        <f>'2012. 5월'!M$38</f>
        <v>7.4624516129032248</v>
      </c>
      <c r="O20" s="18">
        <f>'2012. 5월'!N$38</f>
        <v>0.10261290322580643</v>
      </c>
      <c r="P20" s="41" t="str">
        <f>'2012. 5월'!O$38</f>
        <v>&lt;30</v>
      </c>
    </row>
    <row r="21" spans="1:16" ht="18" customHeight="1">
      <c r="A21" s="98"/>
      <c r="B21" s="89" t="s">
        <v>44</v>
      </c>
      <c r="C21" s="6">
        <f>'2012. 5월'!B$37</f>
        <v>2965</v>
      </c>
      <c r="D21" s="17">
        <f>'2012. 5월'!C$37</f>
        <v>146.19999999999999</v>
      </c>
      <c r="E21" s="17">
        <f>'2012. 5월'!D$37</f>
        <v>117.2</v>
      </c>
      <c r="F21" s="17">
        <f>'2012. 5월'!E$37</f>
        <v>235</v>
      </c>
      <c r="G21" s="18">
        <f>'2012. 5월'!F$37</f>
        <v>53.231999999999999</v>
      </c>
      <c r="H21" s="18">
        <f>'2012. 5월'!G$37</f>
        <v>4.4400000000000004</v>
      </c>
      <c r="I21" s="6">
        <f>'2012. 5월'!H$37</f>
        <v>30000</v>
      </c>
      <c r="J21" s="6">
        <f>'2012. 5월'!I$37</f>
        <v>3301</v>
      </c>
      <c r="K21" s="17">
        <f>'2012. 5월'!J$37</f>
        <v>1.5</v>
      </c>
      <c r="L21" s="17">
        <f>'2012. 5월'!K$37</f>
        <v>7.3</v>
      </c>
      <c r="M21" s="17">
        <f>'2012. 5월'!L$37</f>
        <v>6.4</v>
      </c>
      <c r="N21" s="18">
        <f>'2012. 5월'!M$37</f>
        <v>11.28</v>
      </c>
      <c r="O21" s="18">
        <f>'2012. 5월'!N$37</f>
        <v>0.216</v>
      </c>
      <c r="P21" s="41" t="str">
        <f>'2012. 5월'!O$37</f>
        <v>&lt;30</v>
      </c>
    </row>
    <row r="22" spans="1:16" ht="18" customHeight="1">
      <c r="A22" s="98"/>
      <c r="B22" s="89" t="s">
        <v>45</v>
      </c>
      <c r="C22" s="6">
        <f>'2012. 5월'!B$36</f>
        <v>2082</v>
      </c>
      <c r="D22" s="17">
        <f>'2012. 5월'!C$36</f>
        <v>60.6</v>
      </c>
      <c r="E22" s="17">
        <f>'2012. 5월'!D$36</f>
        <v>56.4</v>
      </c>
      <c r="F22" s="17">
        <f>'2012. 5월'!E$36</f>
        <v>42</v>
      </c>
      <c r="G22" s="18">
        <f>'2012. 5월'!F$36</f>
        <v>18.911999999999999</v>
      </c>
      <c r="H22" s="18">
        <f>'2012. 5월'!G$36</f>
        <v>1.728</v>
      </c>
      <c r="I22" s="6">
        <f>'2012. 5월'!H$36</f>
        <v>26000</v>
      </c>
      <c r="J22" s="6">
        <f>'2012. 5월'!I$36</f>
        <v>1524</v>
      </c>
      <c r="K22" s="17">
        <f>'2012. 5월'!J$36</f>
        <v>0.5</v>
      </c>
      <c r="L22" s="17">
        <f>'2012. 5월'!K$36</f>
        <v>4.7</v>
      </c>
      <c r="M22" s="17">
        <f>'2012. 5월'!L$36</f>
        <v>3.5</v>
      </c>
      <c r="N22" s="18">
        <f>'2012. 5월'!M$36</f>
        <v>3.8639999999999999</v>
      </c>
      <c r="O22" s="18">
        <f>'2012. 5월'!N$36</f>
        <v>2.9000000000000001E-2</v>
      </c>
      <c r="P22" s="41" t="str">
        <f>'2012. 5월'!O$36</f>
        <v>&lt;30</v>
      </c>
    </row>
    <row r="23" spans="1:16" ht="18" customHeight="1">
      <c r="A23" s="98" t="s">
        <v>24</v>
      </c>
      <c r="B23" s="89" t="s">
        <v>4</v>
      </c>
      <c r="C23" s="6">
        <f>'2012. 6월'!B$38</f>
        <v>2111.1666666666665</v>
      </c>
      <c r="D23" s="17">
        <f>'2012. 6월'!C$38</f>
        <v>98.216666666666669</v>
      </c>
      <c r="E23" s="17">
        <f>'2012. 6월'!D$38</f>
        <v>84.813333333333347</v>
      </c>
      <c r="F23" s="17">
        <f>'2012. 6월'!E$38</f>
        <v>123.77333333333334</v>
      </c>
      <c r="G23" s="18">
        <f>'2012. 6월'!F$38</f>
        <v>30.204746666666672</v>
      </c>
      <c r="H23" s="18">
        <f>'2012. 6월'!G$38</f>
        <v>3.1840000000000002</v>
      </c>
      <c r="I23" s="6">
        <f>'2012. 6월'!H$38</f>
        <v>29000</v>
      </c>
      <c r="J23" s="6">
        <f>'2012. 6월'!I$38</f>
        <v>1948.3</v>
      </c>
      <c r="K23" s="17">
        <f>'2012. 6월'!J$38</f>
        <v>0.73333333333333317</v>
      </c>
      <c r="L23" s="17">
        <f>'2012. 6월'!K$38</f>
        <v>6.7766666666666682</v>
      </c>
      <c r="M23" s="17">
        <f>'2012. 6월'!L$38</f>
        <v>3.1933333333333334</v>
      </c>
      <c r="N23" s="18">
        <f>'2012. 6월'!M$38</f>
        <v>8.1151999999999997</v>
      </c>
      <c r="O23" s="18">
        <f>'2012. 6월'!N$38</f>
        <v>4.5366666666666673E-2</v>
      </c>
      <c r="P23" s="41" t="str">
        <f>'2012. 6월'!O$38</f>
        <v>&lt;30</v>
      </c>
    </row>
    <row r="24" spans="1:16" ht="18" customHeight="1">
      <c r="A24" s="98"/>
      <c r="B24" s="89" t="s">
        <v>44</v>
      </c>
      <c r="C24" s="6">
        <f>'2012. 6월'!B$37</f>
        <v>2547</v>
      </c>
      <c r="D24" s="17">
        <f>'2012. 6월'!C$37</f>
        <v>157.6</v>
      </c>
      <c r="E24" s="17">
        <f>'2012. 6월'!D$37</f>
        <v>133.6</v>
      </c>
      <c r="F24" s="17">
        <f>'2012. 6월'!E$37</f>
        <v>262.5</v>
      </c>
      <c r="G24" s="18">
        <f>'2012. 6월'!F$37</f>
        <v>42.335999999999999</v>
      </c>
      <c r="H24" s="18">
        <f>'2012. 6월'!G$37</f>
        <v>4.6319999999999997</v>
      </c>
      <c r="I24" s="6">
        <f>'2012. 6월'!H$37</f>
        <v>31000</v>
      </c>
      <c r="J24" s="6">
        <f>'2012. 6월'!I$37</f>
        <v>2365</v>
      </c>
      <c r="K24" s="17">
        <f>'2012. 6월'!J$37</f>
        <v>1.5</v>
      </c>
      <c r="L24" s="17">
        <f>'2012. 6월'!K$37</f>
        <v>9.3000000000000007</v>
      </c>
      <c r="M24" s="17">
        <f>'2012. 6월'!L$37</f>
        <v>5.2</v>
      </c>
      <c r="N24" s="18">
        <f>'2012. 6월'!M$37</f>
        <v>10.776</v>
      </c>
      <c r="O24" s="18">
        <f>'2012. 6월'!N$37</f>
        <v>0.12</v>
      </c>
      <c r="P24" s="41" t="str">
        <f>'2012. 6월'!O$37</f>
        <v>&lt;30</v>
      </c>
    </row>
    <row r="25" spans="1:16" ht="18" customHeight="1">
      <c r="A25" s="98"/>
      <c r="B25" s="89" t="s">
        <v>45</v>
      </c>
      <c r="C25" s="6">
        <f>'2012. 6월'!B$36</f>
        <v>1691</v>
      </c>
      <c r="D25" s="17">
        <f>'2012. 6월'!C$36</f>
        <v>53</v>
      </c>
      <c r="E25" s="17">
        <f>'2012. 6월'!D$36</f>
        <v>46</v>
      </c>
      <c r="F25" s="17">
        <f>'2012. 6월'!E$36</f>
        <v>52</v>
      </c>
      <c r="G25" s="18">
        <f>'2012. 6월'!F$36</f>
        <v>24.335999999999999</v>
      </c>
      <c r="H25" s="18">
        <f>'2012. 6월'!G$36</f>
        <v>2.2559999999999998</v>
      </c>
      <c r="I25" s="6">
        <f>'2012. 6월'!H$36</f>
        <v>27000</v>
      </c>
      <c r="J25" s="6">
        <f>'2012. 6월'!I$36</f>
        <v>1612</v>
      </c>
      <c r="K25" s="17">
        <f>'2012. 6월'!J$36</f>
        <v>0.1</v>
      </c>
      <c r="L25" s="17">
        <f>'2012. 6월'!K$36</f>
        <v>5.0999999999999996</v>
      </c>
      <c r="M25" s="17">
        <f>'2012. 6월'!L$36</f>
        <v>1.2</v>
      </c>
      <c r="N25" s="18">
        <f>'2012. 6월'!M$36</f>
        <v>4.3920000000000003</v>
      </c>
      <c r="O25" s="18">
        <f>'2012. 6월'!N$36</f>
        <v>0.01</v>
      </c>
      <c r="P25" s="41" t="str">
        <f>'2012. 6월'!O$36</f>
        <v>&lt;30</v>
      </c>
    </row>
    <row r="26" spans="1:16" ht="18" customHeight="1">
      <c r="A26" s="98" t="s">
        <v>25</v>
      </c>
      <c r="B26" s="89" t="s">
        <v>4</v>
      </c>
      <c r="C26" s="6">
        <f>'2012. 7월'!B$38</f>
        <v>2335.9677419354839</v>
      </c>
      <c r="D26" s="17">
        <f>'2012. 7월'!C$38</f>
        <v>99.019354838709688</v>
      </c>
      <c r="E26" s="17">
        <f>'2012. 7월'!D$38</f>
        <v>86.583870967741973</v>
      </c>
      <c r="F26" s="17">
        <f>'2012. 7월'!E$38</f>
        <v>83.229032258064521</v>
      </c>
      <c r="G26" s="18">
        <f>'2012. 7월'!F$38</f>
        <v>20.961806451612908</v>
      </c>
      <c r="H26" s="18">
        <f>'2012. 7월'!G$38</f>
        <v>2.1514838709677417</v>
      </c>
      <c r="I26" s="6">
        <f>'2012. 7월'!H$38</f>
        <v>28000</v>
      </c>
      <c r="J26" s="6">
        <f>'2012. 7월'!I$38</f>
        <v>2288.0645161290322</v>
      </c>
      <c r="K26" s="17">
        <f>'2012. 7월'!J$38</f>
        <v>0.61935483870967756</v>
      </c>
      <c r="L26" s="17">
        <f>'2012. 7월'!K$38</f>
        <v>3.6548387096774202</v>
      </c>
      <c r="M26" s="17">
        <f>'2012. 7월'!L$38</f>
        <v>3.6193548387096772</v>
      </c>
      <c r="N26" s="18">
        <f>'2012. 7월'!M$38</f>
        <v>4.8939354838709672</v>
      </c>
      <c r="O26" s="18">
        <f>'2012. 7월'!N$38</f>
        <v>5.9387096774193543E-2</v>
      </c>
      <c r="P26" s="41" t="str">
        <f>'2012. 7월'!O$38</f>
        <v>&lt;30</v>
      </c>
    </row>
    <row r="27" spans="1:16" ht="18" customHeight="1">
      <c r="A27" s="98"/>
      <c r="B27" s="89" t="s">
        <v>44</v>
      </c>
      <c r="C27" s="6">
        <f>'2012. 7월'!B$37</f>
        <v>2835</v>
      </c>
      <c r="D27" s="17">
        <f>'2012. 7월'!C$37</f>
        <v>141</v>
      </c>
      <c r="E27" s="17">
        <f>'2012. 7월'!D$37</f>
        <v>103.7</v>
      </c>
      <c r="F27" s="17">
        <f>'2012. 7월'!E$37</f>
        <v>236</v>
      </c>
      <c r="G27" s="18">
        <f>'2012. 7월'!F$37</f>
        <v>36.24</v>
      </c>
      <c r="H27" s="18">
        <f>'2012. 7월'!G$37</f>
        <v>4.2240000000000002</v>
      </c>
      <c r="I27" s="6">
        <f>'2012. 7월'!H$37</f>
        <v>34000</v>
      </c>
      <c r="J27" s="6">
        <f>'2012. 7월'!I$37</f>
        <v>2902</v>
      </c>
      <c r="K27" s="17">
        <f>'2012. 7월'!J$37</f>
        <v>1.6</v>
      </c>
      <c r="L27" s="17">
        <f>'2012. 7월'!K$37</f>
        <v>5.0999999999999996</v>
      </c>
      <c r="M27" s="17">
        <f>'2012. 7월'!L$37</f>
        <v>5.2</v>
      </c>
      <c r="N27" s="18">
        <f>'2012. 7월'!M$37</f>
        <v>6.8159999999999998</v>
      </c>
      <c r="O27" s="18">
        <f>'2012. 7월'!N$37</f>
        <v>0.154</v>
      </c>
      <c r="P27" s="41" t="str">
        <f>'2012. 7월'!O$37</f>
        <v>&lt;30</v>
      </c>
    </row>
    <row r="28" spans="1:16" ht="18" customHeight="1">
      <c r="A28" s="98"/>
      <c r="B28" s="89" t="s">
        <v>45</v>
      </c>
      <c r="C28" s="6">
        <f>'2012. 7월'!B$36</f>
        <v>1931</v>
      </c>
      <c r="D28" s="17">
        <f>'2012. 7월'!C$36</f>
        <v>81.099999999999994</v>
      </c>
      <c r="E28" s="17">
        <f>'2012. 7월'!D$36</f>
        <v>71.8</v>
      </c>
      <c r="F28" s="17">
        <f>'2012. 7월'!E$36</f>
        <v>34</v>
      </c>
      <c r="G28" s="18">
        <f>'2012. 7월'!F$36</f>
        <v>11.736000000000001</v>
      </c>
      <c r="H28" s="18">
        <f>'2012. 7월'!G$36</f>
        <v>0.40799999999999997</v>
      </c>
      <c r="I28" s="6">
        <f>'2012. 7월'!H$36</f>
        <v>21000</v>
      </c>
      <c r="J28" s="6">
        <f>'2012. 7월'!I$36</f>
        <v>1808</v>
      </c>
      <c r="K28" s="17">
        <f>'2012. 7월'!J$36</f>
        <v>0.1</v>
      </c>
      <c r="L28" s="17">
        <f>'2012. 7월'!K$36</f>
        <v>1.7</v>
      </c>
      <c r="M28" s="17">
        <f>'2012. 7월'!L$36</f>
        <v>0.4</v>
      </c>
      <c r="N28" s="18">
        <f>'2012. 7월'!M$36</f>
        <v>3.1680000000000001</v>
      </c>
      <c r="O28" s="18">
        <f>'2012. 7월'!N$36</f>
        <v>5.0000000000000001E-3</v>
      </c>
      <c r="P28" s="41" t="str">
        <f>'2012. 7월'!O$36</f>
        <v>&lt;30</v>
      </c>
    </row>
    <row r="29" spans="1:16" ht="18" customHeight="1">
      <c r="A29" s="98" t="s">
        <v>26</v>
      </c>
      <c r="B29" s="89" t="s">
        <v>4</v>
      </c>
      <c r="C29" s="6">
        <f>'2012. 8월'!B$38</f>
        <v>2353.3225806451615</v>
      </c>
      <c r="D29" s="17">
        <f>'2012. 8월'!C$38</f>
        <v>97.3</v>
      </c>
      <c r="E29" s="17">
        <f>'2012. 8월'!D$38</f>
        <v>81.370967741935488</v>
      </c>
      <c r="F29" s="17">
        <f>'2012. 8월'!E$38</f>
        <v>84.60322580645159</v>
      </c>
      <c r="G29" s="18">
        <f>'2012. 8월'!F$38</f>
        <v>22.298322580645163</v>
      </c>
      <c r="H29" s="18">
        <f>'2012. 8월'!G$38</f>
        <v>2.2606451612903227</v>
      </c>
      <c r="I29" s="6">
        <f>'2012. 8월'!H$38</f>
        <v>30000</v>
      </c>
      <c r="J29" s="6">
        <f>'2012. 8월'!I$38</f>
        <v>2376.8387096774195</v>
      </c>
      <c r="K29" s="17">
        <f>'2012. 8월'!J$38</f>
        <v>0.53548387096774186</v>
      </c>
      <c r="L29" s="17">
        <f>'2012. 8월'!K$38</f>
        <v>4.8612903225806461</v>
      </c>
      <c r="M29" s="17">
        <f>'2012. 8월'!L$38</f>
        <v>3.3741935483870962</v>
      </c>
      <c r="N29" s="18">
        <f>'2012. 8월'!M$38</f>
        <v>5.1713548387096777</v>
      </c>
      <c r="O29" s="18">
        <f>'2012. 8월'!N$38</f>
        <v>7.6096774193548405E-2</v>
      </c>
      <c r="P29" s="41" t="str">
        <f>'2012. 8월'!O$38</f>
        <v>&lt;30</v>
      </c>
    </row>
    <row r="30" spans="1:16" ht="18" customHeight="1">
      <c r="A30" s="98"/>
      <c r="B30" s="89" t="s">
        <v>44</v>
      </c>
      <c r="C30" s="6">
        <f>'2012. 8월'!B$37</f>
        <v>3050</v>
      </c>
      <c r="D30" s="17">
        <f>'2012. 8월'!C$37</f>
        <v>135.6</v>
      </c>
      <c r="E30" s="17">
        <f>'2012. 8월'!D$37</f>
        <v>98.2</v>
      </c>
      <c r="F30" s="17">
        <f>'2012. 8월'!E$37</f>
        <v>203</v>
      </c>
      <c r="G30" s="18">
        <f>'2012. 8월'!F$37</f>
        <v>34.752000000000002</v>
      </c>
      <c r="H30" s="18">
        <f>'2012. 8월'!G$37</f>
        <v>3.7440000000000002</v>
      </c>
      <c r="I30" s="6">
        <f>'2012. 8월'!H$37</f>
        <v>34000</v>
      </c>
      <c r="J30" s="6">
        <f>'2012. 8월'!I$37</f>
        <v>3287</v>
      </c>
      <c r="K30" s="17">
        <f>'2012. 8월'!J$37</f>
        <v>1.5</v>
      </c>
      <c r="L30" s="17">
        <f>'2012. 8월'!K$37</f>
        <v>6.2</v>
      </c>
      <c r="M30" s="17">
        <f>'2012. 8월'!L$37</f>
        <v>5.6</v>
      </c>
      <c r="N30" s="18">
        <f>'2012. 8월'!M$37</f>
        <v>6.72</v>
      </c>
      <c r="O30" s="18">
        <f>'2012. 8월'!N$37</f>
        <v>0.182</v>
      </c>
      <c r="P30" s="41" t="str">
        <f>'2012. 8월'!O$37</f>
        <v>&lt;30</v>
      </c>
    </row>
    <row r="31" spans="1:16" ht="18" customHeight="1">
      <c r="A31" s="98"/>
      <c r="B31" s="89" t="s">
        <v>45</v>
      </c>
      <c r="C31" s="6">
        <f>'2012. 8월'!B$36</f>
        <v>1603</v>
      </c>
      <c r="D31" s="17">
        <f>'2012. 8월'!C$36</f>
        <v>56</v>
      </c>
      <c r="E31" s="17">
        <f>'2012. 8월'!D$36</f>
        <v>52.4</v>
      </c>
      <c r="F31" s="17">
        <f>'2012. 8월'!E$36</f>
        <v>17.100000000000001</v>
      </c>
      <c r="G31" s="18">
        <f>'2012. 8월'!F$36</f>
        <v>11.76</v>
      </c>
      <c r="H31" s="18">
        <f>'2012. 8월'!G$36</f>
        <v>0.72</v>
      </c>
      <c r="I31" s="6">
        <f>'2012. 8월'!H$36</f>
        <v>26000</v>
      </c>
      <c r="J31" s="6">
        <f>'2012. 8월'!I$36</f>
        <v>1306</v>
      </c>
      <c r="K31" s="17">
        <f>'2012. 8월'!J$36</f>
        <v>0.1</v>
      </c>
      <c r="L31" s="17">
        <f>'2012. 8월'!K$36</f>
        <v>3.4</v>
      </c>
      <c r="M31" s="17">
        <f>'2012. 8월'!L$36</f>
        <v>0.4</v>
      </c>
      <c r="N31" s="18">
        <f>'2012. 8월'!M$36</f>
        <v>1.6479999999999999</v>
      </c>
      <c r="O31" s="18">
        <f>'2012. 8월'!N$36</f>
        <v>2.4E-2</v>
      </c>
      <c r="P31" s="41" t="str">
        <f>'2012. 8월'!O$36</f>
        <v>&lt;30</v>
      </c>
    </row>
    <row r="32" spans="1:16" ht="18" customHeight="1">
      <c r="A32" s="98" t="s">
        <v>27</v>
      </c>
      <c r="B32" s="89" t="s">
        <v>4</v>
      </c>
      <c r="C32" s="6">
        <f>'2012. 9월'!B$38</f>
        <v>2484.6666666666665</v>
      </c>
      <c r="D32" s="17">
        <f>'2012. 9월'!C$38</f>
        <v>95.806666666666658</v>
      </c>
      <c r="E32" s="17">
        <f>'2012. 9월'!D$38</f>
        <v>81.090000000000018</v>
      </c>
      <c r="F32" s="17">
        <f>'2012. 9월'!E$38</f>
        <v>114.52999999999999</v>
      </c>
      <c r="G32" s="18">
        <f>'2012. 9월'!F$38</f>
        <v>27.976933333333331</v>
      </c>
      <c r="H32" s="18">
        <f>'2012. 9월'!G$38</f>
        <v>2.9225333333333339</v>
      </c>
      <c r="I32" s="6">
        <f>'2012. 9월'!H$38</f>
        <v>27000</v>
      </c>
      <c r="J32" s="6">
        <f>'2012. 9월'!I$38</f>
        <v>2584.6</v>
      </c>
      <c r="K32" s="17">
        <f>'2012. 9월'!J$38</f>
        <v>0.39666666666666672</v>
      </c>
      <c r="L32" s="17">
        <f>'2012. 9월'!K$38</f>
        <v>5.0533333333333328</v>
      </c>
      <c r="M32" s="17">
        <f>'2012. 9월'!L$38</f>
        <v>4.166666666666667</v>
      </c>
      <c r="N32" s="18">
        <f>'2012. 9월'!M$38</f>
        <v>4.740333333333334</v>
      </c>
      <c r="O32" s="18">
        <f>'2012. 9월'!N$38</f>
        <v>9.3166666666666675E-2</v>
      </c>
      <c r="P32" s="41" t="str">
        <f>'2012. 9월'!O$38</f>
        <v>&lt;30</v>
      </c>
    </row>
    <row r="33" spans="1:16" ht="18" customHeight="1">
      <c r="A33" s="98"/>
      <c r="B33" s="89" t="s">
        <v>44</v>
      </c>
      <c r="C33" s="6">
        <f>'2012. 9월'!B$37</f>
        <v>2852</v>
      </c>
      <c r="D33" s="17">
        <f>'2012. 9월'!C$37</f>
        <v>132.9</v>
      </c>
      <c r="E33" s="17">
        <f>'2012. 9월'!D$37</f>
        <v>103.5</v>
      </c>
      <c r="F33" s="17">
        <f>'2012. 9월'!E$37</f>
        <v>367.5</v>
      </c>
      <c r="G33" s="18">
        <f>'2012. 9월'!F$37</f>
        <v>41.04</v>
      </c>
      <c r="H33" s="18">
        <f>'2012. 9월'!G$37</f>
        <v>4.2720000000000002</v>
      </c>
      <c r="I33" s="6">
        <f>'2012. 9월'!H$37</f>
        <v>30000</v>
      </c>
      <c r="J33" s="6">
        <f>'2012. 9월'!I$37</f>
        <v>3087</v>
      </c>
      <c r="K33" s="17">
        <f>'2012. 9월'!J$37</f>
        <v>1.1000000000000001</v>
      </c>
      <c r="L33" s="17">
        <f>'2012. 9월'!K$37</f>
        <v>6.6</v>
      </c>
      <c r="M33" s="17">
        <f>'2012. 9월'!L$37</f>
        <v>7</v>
      </c>
      <c r="N33" s="18">
        <f>'2012. 9월'!M$37</f>
        <v>6.4560000000000004</v>
      </c>
      <c r="O33" s="18">
        <f>'2012. 9월'!N$37</f>
        <v>0.192</v>
      </c>
      <c r="P33" s="41" t="str">
        <f>'2012. 9월'!O$37</f>
        <v>&lt;30</v>
      </c>
    </row>
    <row r="34" spans="1:16" ht="18" customHeight="1">
      <c r="A34" s="98"/>
      <c r="B34" s="89" t="s">
        <v>45</v>
      </c>
      <c r="C34" s="6">
        <f>'2012. 9월'!B$36</f>
        <v>1797</v>
      </c>
      <c r="D34" s="17">
        <f>'2012. 9월'!C$36</f>
        <v>58.2</v>
      </c>
      <c r="E34" s="17">
        <f>'2012. 9월'!D$36</f>
        <v>45.6</v>
      </c>
      <c r="F34" s="17">
        <f>'2012. 9월'!E$36</f>
        <v>30.6</v>
      </c>
      <c r="G34" s="18">
        <f>'2012. 9월'!F$36</f>
        <v>15.144</v>
      </c>
      <c r="H34" s="18">
        <f>'2012. 9월'!G$36</f>
        <v>0.876</v>
      </c>
      <c r="I34" s="6">
        <f>'2012. 9월'!H$36</f>
        <v>24000</v>
      </c>
      <c r="J34" s="6">
        <f>'2012. 9월'!I$36</f>
        <v>1993</v>
      </c>
      <c r="K34" s="17">
        <f>'2012. 9월'!J$36</f>
        <v>0.2</v>
      </c>
      <c r="L34" s="17">
        <f>'2012. 9월'!K$36</f>
        <v>4</v>
      </c>
      <c r="M34" s="17">
        <f>'2012. 9월'!L$36</f>
        <v>1</v>
      </c>
      <c r="N34" s="18">
        <f>'2012. 9월'!M$36</f>
        <v>2.3639999999999999</v>
      </c>
      <c r="O34" s="18">
        <f>'2012. 9월'!N$36</f>
        <v>5.0000000000000001E-3</v>
      </c>
      <c r="P34" s="41" t="str">
        <f>'2012. 9월'!O$36</f>
        <v>&lt;30</v>
      </c>
    </row>
    <row r="35" spans="1:16" ht="18" customHeight="1">
      <c r="A35" s="98" t="s">
        <v>28</v>
      </c>
      <c r="B35" s="89" t="s">
        <v>4</v>
      </c>
      <c r="C35" s="6">
        <f>'2012. 10월'!B$38</f>
        <v>2210.1612903225805</v>
      </c>
      <c r="D35" s="17">
        <f>'2012. 10월'!C$38</f>
        <v>94.406451612903226</v>
      </c>
      <c r="E35" s="17">
        <f>'2012. 10월'!D$38</f>
        <v>83.716129032258038</v>
      </c>
      <c r="F35" s="17">
        <f>'2012. 10월'!E$38</f>
        <v>104.94838709677421</v>
      </c>
      <c r="G35" s="18">
        <f>'2012. 10월'!F$38</f>
        <v>29.367999999999999</v>
      </c>
      <c r="H35" s="18">
        <f>'2012. 10월'!G$38</f>
        <v>2.9427419354838698</v>
      </c>
      <c r="I35" s="6">
        <f>'2012. 10월'!H$38</f>
        <v>30000</v>
      </c>
      <c r="J35" s="6">
        <f>'2012. 10월'!I$38</f>
        <v>2167.1935483870966</v>
      </c>
      <c r="K35" s="17">
        <f>'2012. 10월'!J$38</f>
        <v>0.42903225806451611</v>
      </c>
      <c r="L35" s="17">
        <f>'2012. 10월'!K$38</f>
        <v>4.4806451612903224</v>
      </c>
      <c r="M35" s="17">
        <f>'2012. 10월'!L$38</f>
        <v>3.2483870967741932</v>
      </c>
      <c r="N35" s="18">
        <f>'2012. 10월'!M$38</f>
        <v>3.7126774193548386</v>
      </c>
      <c r="O35" s="18">
        <f>'2012. 10월'!N$38</f>
        <v>0.10503225806451615</v>
      </c>
      <c r="P35" s="41" t="str">
        <f>'2012. 10월'!O$38</f>
        <v>&lt;30</v>
      </c>
    </row>
    <row r="36" spans="1:16" ht="18" customHeight="1">
      <c r="A36" s="98"/>
      <c r="B36" s="89" t="s">
        <v>44</v>
      </c>
      <c r="C36" s="6">
        <f>'2012. 10월'!B$37</f>
        <v>2626</v>
      </c>
      <c r="D36" s="17">
        <f>'2012. 10월'!C$37</f>
        <v>145.80000000000001</v>
      </c>
      <c r="E36" s="17">
        <f>'2012. 10월'!D$37</f>
        <v>104.5</v>
      </c>
      <c r="F36" s="17">
        <f>'2012. 10월'!E$37</f>
        <v>272</v>
      </c>
      <c r="G36" s="18">
        <f>'2012. 10월'!F$37</f>
        <v>46.368000000000002</v>
      </c>
      <c r="H36" s="18">
        <f>'2012. 10월'!G$37</f>
        <v>4.4160000000000004</v>
      </c>
      <c r="I36" s="6">
        <f>'2012. 10월'!H$37</f>
        <v>34000</v>
      </c>
      <c r="J36" s="6">
        <f>'2012. 10월'!I$37</f>
        <v>2589</v>
      </c>
      <c r="K36" s="17">
        <f>'2012. 10월'!J$37</f>
        <v>0.9</v>
      </c>
      <c r="L36" s="17">
        <f>'2012. 10월'!K$37</f>
        <v>6.4</v>
      </c>
      <c r="M36" s="17">
        <f>'2012. 10월'!L$37</f>
        <v>7.4</v>
      </c>
      <c r="N36" s="18">
        <f>'2012. 10월'!M$37</f>
        <v>5.8079999999999998</v>
      </c>
      <c r="O36" s="18">
        <f>'2012. 10월'!N$37</f>
        <v>0.19700000000000001</v>
      </c>
      <c r="P36" s="41" t="str">
        <f>'2012. 10월'!O$37</f>
        <v>&lt;30</v>
      </c>
    </row>
    <row r="37" spans="1:16" ht="18" customHeight="1">
      <c r="A37" s="98"/>
      <c r="B37" s="89" t="s">
        <v>45</v>
      </c>
      <c r="C37" s="6">
        <f>'2012. 10월'!B$36</f>
        <v>1481</v>
      </c>
      <c r="D37" s="17">
        <f>'2012. 10월'!C$36</f>
        <v>62.4</v>
      </c>
      <c r="E37" s="17">
        <f>'2012. 10월'!D$36</f>
        <v>52</v>
      </c>
      <c r="F37" s="17">
        <f>'2012. 10월'!E$36</f>
        <v>40</v>
      </c>
      <c r="G37" s="18">
        <f>'2012. 10월'!F$36</f>
        <v>21.4</v>
      </c>
      <c r="H37" s="18">
        <f>'2012. 10월'!G$36</f>
        <v>2.0640000000000001</v>
      </c>
      <c r="I37" s="6">
        <f>'2012. 10월'!H$36</f>
        <v>25000</v>
      </c>
      <c r="J37" s="6">
        <f>'2012. 10월'!I$36</f>
        <v>1715</v>
      </c>
      <c r="K37" s="17">
        <f>'2012. 10월'!J$36</f>
        <v>0.2</v>
      </c>
      <c r="L37" s="17">
        <f>'2012. 10월'!K$36</f>
        <v>3.2</v>
      </c>
      <c r="M37" s="17">
        <f>'2012. 10월'!L$36</f>
        <v>1</v>
      </c>
      <c r="N37" s="18">
        <f>'2012. 10월'!M$36</f>
        <v>2</v>
      </c>
      <c r="O37" s="18">
        <f>'2012. 10월'!N$36</f>
        <v>3.5999999999999997E-2</v>
      </c>
      <c r="P37" s="41" t="str">
        <f>'2012. 10월'!O$36</f>
        <v>&lt;30</v>
      </c>
    </row>
    <row r="38" spans="1:16" ht="18" customHeight="1">
      <c r="A38" s="98" t="s">
        <v>29</v>
      </c>
      <c r="B38" s="89" t="s">
        <v>4</v>
      </c>
      <c r="C38" s="6">
        <f>'2012. 11월'!B$38</f>
        <v>2370.5666666666666</v>
      </c>
      <c r="D38" s="17">
        <f>'2012. 11월'!C$38</f>
        <v>107.17333333333335</v>
      </c>
      <c r="E38" s="17">
        <f>'2012. 11월'!D$38</f>
        <v>90.836666666666673</v>
      </c>
      <c r="F38" s="17">
        <f>'2012. 11월'!E$38</f>
        <v>105.58666666666666</v>
      </c>
      <c r="G38" s="18">
        <f>'2012. 11월'!F$38</f>
        <v>32.657199999999996</v>
      </c>
      <c r="H38" s="18">
        <f>'2012. 11월'!G$38</f>
        <v>3.3767666666666671</v>
      </c>
      <c r="I38" s="6">
        <f>'2012. 11월'!H$38</f>
        <v>33000</v>
      </c>
      <c r="J38" s="6">
        <f>'2012. 11월'!I$38</f>
        <v>2341.4</v>
      </c>
      <c r="K38" s="17">
        <f>'2012. 11월'!J$38</f>
        <v>0.4466666666666666</v>
      </c>
      <c r="L38" s="17">
        <f>'2012. 11월'!K$38</f>
        <v>5.5066666666666668</v>
      </c>
      <c r="M38" s="17">
        <f>'2012. 11월'!L$38</f>
        <v>2.9466666666666663</v>
      </c>
      <c r="N38" s="18">
        <f>'2012. 11월'!M$38</f>
        <v>4.8021333333333329</v>
      </c>
      <c r="O38" s="18">
        <f>'2012. 11월'!N$38</f>
        <v>7.3066666666666669E-2</v>
      </c>
      <c r="P38" s="41" t="str">
        <f>'2012. 11월'!O$38</f>
        <v>&lt;30</v>
      </c>
    </row>
    <row r="39" spans="1:16" ht="18" customHeight="1">
      <c r="A39" s="98"/>
      <c r="B39" s="89" t="s">
        <v>44</v>
      </c>
      <c r="C39" s="6">
        <f>'2012. 11월'!B$37</f>
        <v>3102</v>
      </c>
      <c r="D39" s="17">
        <f>'2012. 11월'!C$37</f>
        <v>152.69999999999999</v>
      </c>
      <c r="E39" s="17">
        <f>'2012. 11월'!D$37</f>
        <v>102.6</v>
      </c>
      <c r="F39" s="17">
        <f>'2012. 11월'!E$37</f>
        <v>190</v>
      </c>
      <c r="G39" s="18">
        <f>'2012. 11월'!F$37</f>
        <v>42.192</v>
      </c>
      <c r="H39" s="18">
        <f>'2012. 11월'!G$37</f>
        <v>5.8319999999999999</v>
      </c>
      <c r="I39" s="6">
        <f>'2012. 11월'!H$37</f>
        <v>36000</v>
      </c>
      <c r="J39" s="6">
        <f>'2012. 11월'!I$37</f>
        <v>2899</v>
      </c>
      <c r="K39" s="17">
        <f>'2012. 11월'!J$37</f>
        <v>0.8</v>
      </c>
      <c r="L39" s="17">
        <f>'2012. 11월'!K$37</f>
        <v>7.8</v>
      </c>
      <c r="M39" s="17">
        <f>'2012. 11월'!L$37</f>
        <v>4.8</v>
      </c>
      <c r="N39" s="18">
        <f>'2012. 11월'!M$37</f>
        <v>6.68</v>
      </c>
      <c r="O39" s="18">
        <f>'2012. 11월'!N$37</f>
        <v>0.19800000000000001</v>
      </c>
      <c r="P39" s="41" t="str">
        <f>'2012. 11월'!O$37</f>
        <v>&lt;30</v>
      </c>
    </row>
    <row r="40" spans="1:16" ht="18" customHeight="1">
      <c r="A40" s="98"/>
      <c r="B40" s="89" t="s">
        <v>45</v>
      </c>
      <c r="C40" s="6">
        <f>'2012. 11월'!B$36</f>
        <v>2218</v>
      </c>
      <c r="D40" s="17">
        <f>'2012. 11월'!C$36</f>
        <v>83.2</v>
      </c>
      <c r="E40" s="17">
        <f>'2012. 11월'!D$36</f>
        <v>80.3</v>
      </c>
      <c r="F40" s="17">
        <f>'2012. 11월'!E$36</f>
        <v>72.8</v>
      </c>
      <c r="G40" s="18">
        <f>'2012. 11월'!F$36</f>
        <v>27.167999999999999</v>
      </c>
      <c r="H40" s="18">
        <f>'2012. 11월'!G$36</f>
        <v>2.496</v>
      </c>
      <c r="I40" s="6">
        <f>'2012. 11월'!H$36</f>
        <v>31000</v>
      </c>
      <c r="J40" s="6">
        <f>'2012. 11월'!I$36</f>
        <v>2092</v>
      </c>
      <c r="K40" s="17">
        <f>'2012. 11월'!J$36</f>
        <v>0.1</v>
      </c>
      <c r="L40" s="17">
        <f>'2012. 11월'!K$36</f>
        <v>3.3</v>
      </c>
      <c r="M40" s="17">
        <f>'2012. 11월'!L$36</f>
        <v>1.7</v>
      </c>
      <c r="N40" s="18">
        <f>'2012. 11월'!M$36</f>
        <v>2.1</v>
      </c>
      <c r="O40" s="18">
        <f>'2012. 11월'!N$36</f>
        <v>0.04</v>
      </c>
      <c r="P40" s="41" t="str">
        <f>'2012. 11월'!O$36</f>
        <v>&lt;30</v>
      </c>
    </row>
    <row r="41" spans="1:16" ht="18" customHeight="1">
      <c r="A41" s="98" t="s">
        <v>30</v>
      </c>
      <c r="B41" s="89" t="s">
        <v>4</v>
      </c>
      <c r="C41" s="6">
        <f>'2012. 12월'!B$38</f>
        <v>2383.0645161290322</v>
      </c>
      <c r="D41" s="17">
        <f>'2012. 12월'!C$38</f>
        <v>100.82903225806452</v>
      </c>
      <c r="E41" s="17">
        <f>'2012. 12월'!D$38</f>
        <v>84.374193548387098</v>
      </c>
      <c r="F41" s="17">
        <f>'2012. 12월'!E$38</f>
        <v>93.803225806451607</v>
      </c>
      <c r="G41" s="18">
        <f>'2012. 12월'!F$38</f>
        <v>34.606064516129024</v>
      </c>
      <c r="H41" s="18">
        <f>'2012. 12월'!G$38</f>
        <v>3.5634193548387092</v>
      </c>
      <c r="I41" s="6">
        <f>'2012. 12월'!H$38</f>
        <v>32000</v>
      </c>
      <c r="J41" s="6">
        <f>'2012. 12월'!I$38</f>
        <v>2353.5483870967741</v>
      </c>
      <c r="K41" s="17">
        <f>'2012. 12월'!J$38</f>
        <v>0.76451612903225818</v>
      </c>
      <c r="L41" s="17">
        <f>'2012. 12월'!K$38</f>
        <v>4.5774193548387094</v>
      </c>
      <c r="M41" s="17">
        <f>'2012. 12월'!L$38</f>
        <v>2.2129032258064516</v>
      </c>
      <c r="N41" s="18">
        <f>'2012. 12월'!M$38</f>
        <v>5.7397096774193566</v>
      </c>
      <c r="O41" s="18">
        <f>'2012. 12월'!N$38</f>
        <v>7.7548387096774182E-2</v>
      </c>
      <c r="P41" s="41" t="str">
        <f>'2012. 12월'!O$38</f>
        <v>&lt;30</v>
      </c>
    </row>
    <row r="42" spans="1:16" ht="18" customHeight="1">
      <c r="A42" s="98"/>
      <c r="B42" s="89" t="s">
        <v>44</v>
      </c>
      <c r="C42" s="6">
        <f>'2012. 12월'!B$37</f>
        <v>3041</v>
      </c>
      <c r="D42" s="17">
        <f>'2012. 12월'!C$37</f>
        <v>155.69999999999999</v>
      </c>
      <c r="E42" s="17">
        <f>'2012. 12월'!D$37</f>
        <v>101.2</v>
      </c>
      <c r="F42" s="17">
        <f>'2012. 12월'!E$37</f>
        <v>163.30000000000001</v>
      </c>
      <c r="G42" s="18">
        <f>'2012. 12월'!F$37</f>
        <v>46.176000000000002</v>
      </c>
      <c r="H42" s="18">
        <f>'2012. 12월'!G$37</f>
        <v>5.6879999999999997</v>
      </c>
      <c r="I42" s="6">
        <f>'2012. 12월'!H$37</f>
        <v>34000</v>
      </c>
      <c r="J42" s="6">
        <f>'2012. 12월'!I$37</f>
        <v>3091</v>
      </c>
      <c r="K42" s="17">
        <f>'2012. 12월'!J$37</f>
        <v>1.2</v>
      </c>
      <c r="L42" s="17">
        <f>'2012. 12월'!K$37</f>
        <v>5.4</v>
      </c>
      <c r="M42" s="17">
        <f>'2012. 12월'!L$37</f>
        <v>4.7</v>
      </c>
      <c r="N42" s="18">
        <f>'2012. 12월'!M$37</f>
        <v>11.912000000000001</v>
      </c>
      <c r="O42" s="18">
        <f>'2012. 12월'!N$37</f>
        <v>0.218</v>
      </c>
      <c r="P42" s="41" t="str">
        <f>'2012. 12월'!O$37</f>
        <v>&lt;30</v>
      </c>
    </row>
    <row r="43" spans="1:16" ht="18" customHeight="1" thickBot="1">
      <c r="A43" s="105"/>
      <c r="B43" s="37" t="s">
        <v>45</v>
      </c>
      <c r="C43" s="38">
        <f>'2012. 12월'!B$36</f>
        <v>2173</v>
      </c>
      <c r="D43" s="39">
        <f>'2012. 12월'!C$36</f>
        <v>85.1</v>
      </c>
      <c r="E43" s="39">
        <f>'2012. 12월'!D$36</f>
        <v>73.5</v>
      </c>
      <c r="F43" s="39">
        <f>'2012. 12월'!E$36</f>
        <v>75.099999999999994</v>
      </c>
      <c r="G43" s="40">
        <f>'2012. 12월'!F$36</f>
        <v>28.14</v>
      </c>
      <c r="H43" s="40">
        <f>'2012. 12월'!G$36</f>
        <v>2.448</v>
      </c>
      <c r="I43" s="38">
        <f>'2012. 12월'!H$36</f>
        <v>30000</v>
      </c>
      <c r="J43" s="38">
        <f>'2012. 12월'!I$36</f>
        <v>2115</v>
      </c>
      <c r="K43" s="39">
        <f>'2012. 12월'!J$36</f>
        <v>0.3</v>
      </c>
      <c r="L43" s="39">
        <f>'2012. 12월'!K$36</f>
        <v>2.8</v>
      </c>
      <c r="M43" s="39">
        <f>'2012. 12월'!L$36</f>
        <v>0.8</v>
      </c>
      <c r="N43" s="40">
        <f>'2012. 12월'!M$36</f>
        <v>3.7360000000000002</v>
      </c>
      <c r="O43" s="40">
        <f>'2012. 12월'!N$36</f>
        <v>4.8000000000000001E-2</v>
      </c>
      <c r="P43" s="43" t="str">
        <f>'2012. 12월'!O$36</f>
        <v>&lt;30</v>
      </c>
    </row>
  </sheetData>
  <mergeCells count="21">
    <mergeCell ref="A38:A40"/>
    <mergeCell ref="A41:A43"/>
    <mergeCell ref="A20:A22"/>
    <mergeCell ref="A23:A25"/>
    <mergeCell ref="A26:A28"/>
    <mergeCell ref="A29:A31"/>
    <mergeCell ref="A32:A34"/>
    <mergeCell ref="A35:A37"/>
    <mergeCell ref="K3:P3"/>
    <mergeCell ref="A5:A7"/>
    <mergeCell ref="A8:A10"/>
    <mergeCell ref="A11:A13"/>
    <mergeCell ref="A14:A16"/>
    <mergeCell ref="A17:A19"/>
    <mergeCell ref="A1:J1"/>
    <mergeCell ref="A2:D2"/>
    <mergeCell ref="A3:A4"/>
    <mergeCell ref="B3:B4"/>
    <mergeCell ref="C3:C4"/>
    <mergeCell ref="D3:I3"/>
    <mergeCell ref="J3:J4"/>
  </mergeCells>
  <phoneticPr fontId="2" type="noConversion"/>
  <printOptions horizontalCentered="1"/>
  <pageMargins left="0.35433070866141736" right="0.27559055118110237" top="0.88" bottom="0.39370078740157483" header="0.51181102362204722" footer="1.0629921259842521"/>
  <pageSetup paperSize="9" scale="86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O38"/>
  <sheetViews>
    <sheetView topLeftCell="A10"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47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34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14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2" t="s">
        <v>0</v>
      </c>
      <c r="I3" s="108"/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13" t="s">
        <v>0</v>
      </c>
    </row>
    <row r="4" spans="1:15" ht="15" customHeight="1">
      <c r="A4" s="15">
        <v>1</v>
      </c>
      <c r="B4" s="44">
        <v>2200</v>
      </c>
      <c r="C4" s="45">
        <v>83.8</v>
      </c>
      <c r="D4" s="46">
        <v>87</v>
      </c>
      <c r="E4" s="45">
        <v>96.5</v>
      </c>
      <c r="F4" s="47">
        <v>23.22</v>
      </c>
      <c r="G4" s="47">
        <v>3.1920000000000002</v>
      </c>
      <c r="H4" s="44">
        <v>25500</v>
      </c>
      <c r="I4" s="44">
        <v>2137</v>
      </c>
      <c r="J4" s="45">
        <v>1.1000000000000001</v>
      </c>
      <c r="K4" s="46">
        <v>6.8</v>
      </c>
      <c r="L4" s="45">
        <v>5.4</v>
      </c>
      <c r="M4" s="45">
        <v>4.3680000000000003</v>
      </c>
      <c r="N4" s="45">
        <v>0.64800000000000002</v>
      </c>
      <c r="O4" s="3" t="s">
        <v>36</v>
      </c>
    </row>
    <row r="5" spans="1:15" ht="15" customHeight="1">
      <c r="A5" s="15">
        <v>2</v>
      </c>
      <c r="B5" s="30">
        <v>2184</v>
      </c>
      <c r="C5" s="31">
        <v>111</v>
      </c>
      <c r="D5" s="31">
        <v>94</v>
      </c>
      <c r="E5" s="31">
        <v>98</v>
      </c>
      <c r="F5" s="32">
        <v>23.367999999999999</v>
      </c>
      <c r="G5" s="32">
        <v>2.2559999999999998</v>
      </c>
      <c r="H5" s="30">
        <v>28000</v>
      </c>
      <c r="I5" s="30">
        <v>1984</v>
      </c>
      <c r="J5" s="31">
        <v>0.8</v>
      </c>
      <c r="K5" s="31">
        <v>4.4000000000000004</v>
      </c>
      <c r="L5" s="31">
        <v>5.6</v>
      </c>
      <c r="M5" s="32">
        <v>8.3279999999999994</v>
      </c>
      <c r="N5" s="32">
        <v>0.65800000000000003</v>
      </c>
      <c r="O5" s="3" t="s">
        <v>36</v>
      </c>
    </row>
    <row r="6" spans="1:15" ht="15" customHeight="1">
      <c r="A6" s="15">
        <v>3</v>
      </c>
      <c r="B6" s="30">
        <v>2124</v>
      </c>
      <c r="C6" s="31">
        <v>90.8</v>
      </c>
      <c r="D6" s="31">
        <v>74.599999999999994</v>
      </c>
      <c r="E6" s="31">
        <v>78</v>
      </c>
      <c r="F6" s="32">
        <v>24.623999999999999</v>
      </c>
      <c r="G6" s="32">
        <v>4.8959999999999999</v>
      </c>
      <c r="H6" s="30">
        <v>27500</v>
      </c>
      <c r="I6" s="30">
        <v>1959</v>
      </c>
      <c r="J6" s="31">
        <v>0.9</v>
      </c>
      <c r="K6" s="31">
        <v>4.4000000000000004</v>
      </c>
      <c r="L6" s="31">
        <v>5.2</v>
      </c>
      <c r="M6" s="32">
        <v>6.24</v>
      </c>
      <c r="N6" s="32">
        <v>0.221</v>
      </c>
      <c r="O6" s="3" t="s">
        <v>36</v>
      </c>
    </row>
    <row r="7" spans="1:15" ht="15" customHeight="1">
      <c r="A7" s="15">
        <v>4</v>
      </c>
      <c r="B7" s="30">
        <v>2149</v>
      </c>
      <c r="C7" s="31">
        <v>81.599999999999994</v>
      </c>
      <c r="D7" s="31">
        <v>60.8</v>
      </c>
      <c r="E7" s="31">
        <v>92</v>
      </c>
      <c r="F7" s="32">
        <v>21.744</v>
      </c>
      <c r="G7" s="32">
        <v>2.2799999999999998</v>
      </c>
      <c r="H7" s="30">
        <v>30000</v>
      </c>
      <c r="I7" s="30">
        <v>2060</v>
      </c>
      <c r="J7" s="31">
        <v>0.8</v>
      </c>
      <c r="K7" s="31">
        <v>4.7</v>
      </c>
      <c r="L7" s="31">
        <v>1.6</v>
      </c>
      <c r="M7" s="32">
        <v>4.9320000000000004</v>
      </c>
      <c r="N7" s="32">
        <v>5.2999999999999999E-2</v>
      </c>
      <c r="O7" s="3" t="s">
        <v>36</v>
      </c>
    </row>
    <row r="8" spans="1:15" ht="15" customHeight="1">
      <c r="A8" s="15">
        <v>5</v>
      </c>
      <c r="B8" s="30">
        <v>2181</v>
      </c>
      <c r="C8" s="31">
        <v>122.8</v>
      </c>
      <c r="D8" s="31">
        <v>98.5</v>
      </c>
      <c r="E8" s="31">
        <v>160</v>
      </c>
      <c r="F8" s="32">
        <v>20.111999999999998</v>
      </c>
      <c r="G8" s="32">
        <v>3.12</v>
      </c>
      <c r="H8" s="30">
        <v>28000</v>
      </c>
      <c r="I8" s="30">
        <v>2017</v>
      </c>
      <c r="J8" s="31">
        <v>0.7</v>
      </c>
      <c r="K8" s="31">
        <v>5.6</v>
      </c>
      <c r="L8" s="31">
        <v>0.6</v>
      </c>
      <c r="M8" s="32">
        <v>3.6360000000000001</v>
      </c>
      <c r="N8" s="32">
        <v>0.13900000000000001</v>
      </c>
      <c r="O8" s="3" t="s">
        <v>36</v>
      </c>
    </row>
    <row r="9" spans="1:15" ht="15" customHeight="1">
      <c r="A9" s="15">
        <v>6</v>
      </c>
      <c r="B9" s="30">
        <v>2134</v>
      </c>
      <c r="C9" s="31">
        <v>106.4</v>
      </c>
      <c r="D9" s="31">
        <v>87</v>
      </c>
      <c r="E9" s="31">
        <v>92</v>
      </c>
      <c r="F9" s="32">
        <v>30.96</v>
      </c>
      <c r="G9" s="32">
        <v>2.9039999999999999</v>
      </c>
      <c r="H9" s="30">
        <v>28000</v>
      </c>
      <c r="I9" s="30">
        <v>1980</v>
      </c>
      <c r="J9" s="31">
        <v>0.9</v>
      </c>
      <c r="K9" s="31">
        <v>4.7</v>
      </c>
      <c r="L9" s="31">
        <v>0.2</v>
      </c>
      <c r="M9" s="32">
        <v>5.5679999999999996</v>
      </c>
      <c r="N9" s="32">
        <v>0.106</v>
      </c>
      <c r="O9" s="3" t="s">
        <v>36</v>
      </c>
    </row>
    <row r="10" spans="1:15" ht="15" customHeight="1">
      <c r="A10" s="15">
        <v>7</v>
      </c>
      <c r="B10" s="30">
        <v>2155</v>
      </c>
      <c r="C10" s="31">
        <v>90.6</v>
      </c>
      <c r="D10" s="31">
        <v>85.2</v>
      </c>
      <c r="E10" s="31">
        <v>98</v>
      </c>
      <c r="F10" s="32">
        <v>24.9</v>
      </c>
      <c r="G10" s="32">
        <v>3.6240000000000001</v>
      </c>
      <c r="H10" s="30">
        <v>27000</v>
      </c>
      <c r="I10" s="30">
        <v>2055</v>
      </c>
      <c r="J10" s="31">
        <v>1</v>
      </c>
      <c r="K10" s="31">
        <v>4.9000000000000004</v>
      </c>
      <c r="L10" s="31">
        <v>3.6</v>
      </c>
      <c r="M10" s="32">
        <v>3.032</v>
      </c>
      <c r="N10" s="32">
        <v>0.12</v>
      </c>
      <c r="O10" s="3" t="s">
        <v>36</v>
      </c>
    </row>
    <row r="11" spans="1:15" ht="15" customHeight="1">
      <c r="A11" s="15">
        <v>8</v>
      </c>
      <c r="B11" s="30">
        <v>2172</v>
      </c>
      <c r="C11" s="31">
        <v>99.9</v>
      </c>
      <c r="D11" s="31">
        <v>72.2</v>
      </c>
      <c r="E11" s="31">
        <v>94.6</v>
      </c>
      <c r="F11" s="32">
        <v>27.84</v>
      </c>
      <c r="G11" s="32">
        <v>3.1440000000000001</v>
      </c>
      <c r="H11" s="30">
        <v>29000</v>
      </c>
      <c r="I11" s="30">
        <v>2012</v>
      </c>
      <c r="J11" s="31">
        <v>1.1000000000000001</v>
      </c>
      <c r="K11" s="31">
        <v>5.3</v>
      </c>
      <c r="L11" s="31">
        <v>3</v>
      </c>
      <c r="M11" s="32">
        <v>3.5640000000000001</v>
      </c>
      <c r="N11" s="32">
        <v>4.2999999999999997E-2</v>
      </c>
      <c r="O11" s="3" t="s">
        <v>36</v>
      </c>
    </row>
    <row r="12" spans="1:15" ht="15" customHeight="1">
      <c r="A12" s="15">
        <v>9</v>
      </c>
      <c r="B12" s="30">
        <v>2173</v>
      </c>
      <c r="C12" s="31">
        <v>96.3</v>
      </c>
      <c r="D12" s="31">
        <v>53.8</v>
      </c>
      <c r="E12" s="31">
        <v>70</v>
      </c>
      <c r="F12" s="32">
        <v>22.751999999999999</v>
      </c>
      <c r="G12" s="32">
        <v>2.3759999999999999</v>
      </c>
      <c r="H12" s="30">
        <v>29000</v>
      </c>
      <c r="I12" s="30">
        <v>2041</v>
      </c>
      <c r="J12" s="33">
        <v>1.1000000000000001</v>
      </c>
      <c r="K12" s="33">
        <v>5.6</v>
      </c>
      <c r="L12" s="33">
        <v>2</v>
      </c>
      <c r="M12" s="34">
        <v>3.2639999999999998</v>
      </c>
      <c r="N12" s="34">
        <v>3.4000000000000002E-2</v>
      </c>
      <c r="O12" s="3" t="s">
        <v>36</v>
      </c>
    </row>
    <row r="13" spans="1:15" ht="15" customHeight="1">
      <c r="A13" s="15">
        <v>10</v>
      </c>
      <c r="B13" s="35">
        <v>2185</v>
      </c>
      <c r="C13" s="31">
        <v>53.3</v>
      </c>
      <c r="D13" s="31">
        <v>44.6</v>
      </c>
      <c r="E13" s="31">
        <v>78.8</v>
      </c>
      <c r="F13" s="32">
        <v>28.32</v>
      </c>
      <c r="G13" s="32">
        <v>3.3119999999999998</v>
      </c>
      <c r="H13" s="30">
        <v>28000</v>
      </c>
      <c r="I13" s="35">
        <v>1972</v>
      </c>
      <c r="J13" s="33">
        <v>1.2</v>
      </c>
      <c r="K13" s="31">
        <v>5.4</v>
      </c>
      <c r="L13" s="31">
        <v>2.8</v>
      </c>
      <c r="M13" s="32">
        <v>2.3519999999999999</v>
      </c>
      <c r="N13" s="32">
        <v>8.5999999999999993E-2</v>
      </c>
      <c r="O13" s="3" t="s">
        <v>36</v>
      </c>
    </row>
    <row r="14" spans="1:15" ht="15" customHeight="1">
      <c r="A14" s="15">
        <v>11</v>
      </c>
      <c r="B14" s="30">
        <v>2200</v>
      </c>
      <c r="C14" s="31">
        <v>73.2</v>
      </c>
      <c r="D14" s="31">
        <v>100.2</v>
      </c>
      <c r="E14" s="31">
        <v>110</v>
      </c>
      <c r="F14" s="32">
        <v>29.28</v>
      </c>
      <c r="G14" s="32">
        <v>3.6240000000000001</v>
      </c>
      <c r="H14" s="30">
        <v>29500</v>
      </c>
      <c r="I14" s="30">
        <v>2049</v>
      </c>
      <c r="J14" s="33">
        <v>0.2</v>
      </c>
      <c r="K14" s="33">
        <v>4.5</v>
      </c>
      <c r="L14" s="33">
        <v>4.4000000000000004</v>
      </c>
      <c r="M14" s="34">
        <v>3.2320000000000002</v>
      </c>
      <c r="N14" s="34">
        <v>5.8000000000000003E-2</v>
      </c>
      <c r="O14" s="3" t="s">
        <v>36</v>
      </c>
    </row>
    <row r="15" spans="1:15" ht="15" customHeight="1">
      <c r="A15" s="15">
        <v>12</v>
      </c>
      <c r="B15" s="30">
        <v>2204</v>
      </c>
      <c r="C15" s="31">
        <v>102.6</v>
      </c>
      <c r="D15" s="31">
        <v>106</v>
      </c>
      <c r="E15" s="31">
        <v>84</v>
      </c>
      <c r="F15" s="32">
        <v>26.015999999999998</v>
      </c>
      <c r="G15" s="32">
        <v>2.472</v>
      </c>
      <c r="H15" s="30">
        <v>30000</v>
      </c>
      <c r="I15" s="30">
        <v>2058</v>
      </c>
      <c r="J15" s="33">
        <v>1.2</v>
      </c>
      <c r="K15" s="33">
        <v>3.2</v>
      </c>
      <c r="L15" s="33">
        <v>4.8</v>
      </c>
      <c r="M15" s="34">
        <v>4.5279999999999996</v>
      </c>
      <c r="N15" s="34">
        <v>3.4000000000000002E-2</v>
      </c>
      <c r="O15" s="3" t="s">
        <v>36</v>
      </c>
    </row>
    <row r="16" spans="1:15" ht="15" customHeight="1">
      <c r="A16" s="15">
        <v>13</v>
      </c>
      <c r="B16" s="30">
        <v>2222</v>
      </c>
      <c r="C16" s="31">
        <v>125.2</v>
      </c>
      <c r="D16" s="31">
        <v>95.3</v>
      </c>
      <c r="E16" s="31">
        <v>72</v>
      </c>
      <c r="F16" s="32">
        <v>19.584</v>
      </c>
      <c r="G16" s="32">
        <v>2.0880000000000001</v>
      </c>
      <c r="H16" s="30">
        <v>28000</v>
      </c>
      <c r="I16" s="30">
        <v>2129</v>
      </c>
      <c r="J16" s="33">
        <v>0.7</v>
      </c>
      <c r="K16" s="33">
        <v>5.6</v>
      </c>
      <c r="L16" s="33">
        <v>5.7</v>
      </c>
      <c r="M16" s="34">
        <v>5.1280000000000001</v>
      </c>
      <c r="N16" s="34">
        <v>1.9E-2</v>
      </c>
      <c r="O16" s="3" t="s">
        <v>36</v>
      </c>
    </row>
    <row r="17" spans="1:15" ht="15" customHeight="1">
      <c r="A17" s="15">
        <v>14</v>
      </c>
      <c r="B17" s="30">
        <v>2234</v>
      </c>
      <c r="C17" s="33">
        <v>71</v>
      </c>
      <c r="D17" s="33">
        <v>68.5</v>
      </c>
      <c r="E17" s="33">
        <v>82.2</v>
      </c>
      <c r="F17" s="34">
        <v>30.84</v>
      </c>
      <c r="G17" s="34">
        <v>3.1440000000000001</v>
      </c>
      <c r="H17" s="30">
        <v>28000</v>
      </c>
      <c r="I17" s="30">
        <v>2097</v>
      </c>
      <c r="J17" s="33">
        <v>0.7</v>
      </c>
      <c r="K17" s="33">
        <v>5.7</v>
      </c>
      <c r="L17" s="33">
        <v>3.3</v>
      </c>
      <c r="M17" s="34">
        <v>3.24</v>
      </c>
      <c r="N17" s="34">
        <v>3.4000000000000002E-2</v>
      </c>
      <c r="O17" s="3" t="s">
        <v>36</v>
      </c>
    </row>
    <row r="18" spans="1:15" ht="15" customHeight="1">
      <c r="A18" s="15">
        <v>15</v>
      </c>
      <c r="B18" s="30">
        <v>2230</v>
      </c>
      <c r="C18" s="33">
        <v>86.2</v>
      </c>
      <c r="D18" s="33">
        <v>83.2</v>
      </c>
      <c r="E18" s="33">
        <v>92.8</v>
      </c>
      <c r="F18" s="34">
        <v>28.14</v>
      </c>
      <c r="G18" s="34">
        <v>3.48</v>
      </c>
      <c r="H18" s="30">
        <v>30000</v>
      </c>
      <c r="I18" s="30">
        <v>2116</v>
      </c>
      <c r="J18" s="33">
        <v>0.7</v>
      </c>
      <c r="K18" s="33">
        <v>5.6</v>
      </c>
      <c r="L18" s="33">
        <v>2.7</v>
      </c>
      <c r="M18" s="34">
        <v>4.8840000000000003</v>
      </c>
      <c r="N18" s="34">
        <v>3.4000000000000002E-2</v>
      </c>
      <c r="O18" s="3" t="s">
        <v>36</v>
      </c>
    </row>
    <row r="19" spans="1:15" ht="15" customHeight="1">
      <c r="A19" s="15">
        <v>16</v>
      </c>
      <c r="B19" s="30">
        <v>2270</v>
      </c>
      <c r="C19" s="33">
        <v>107.6</v>
      </c>
      <c r="D19" s="33">
        <v>91.4</v>
      </c>
      <c r="E19" s="33">
        <v>124</v>
      </c>
      <c r="F19" s="34">
        <v>34.271999999999998</v>
      </c>
      <c r="G19" s="34">
        <v>4.2960000000000003</v>
      </c>
      <c r="H19" s="30">
        <v>30000</v>
      </c>
      <c r="I19" s="30">
        <v>2168</v>
      </c>
      <c r="J19" s="33">
        <v>0.6</v>
      </c>
      <c r="K19" s="33">
        <v>5.0999999999999996</v>
      </c>
      <c r="L19" s="33">
        <v>4.4000000000000004</v>
      </c>
      <c r="M19" s="34">
        <v>7.024</v>
      </c>
      <c r="N19" s="34">
        <v>7.6999999999999999E-2</v>
      </c>
      <c r="O19" s="3" t="s">
        <v>36</v>
      </c>
    </row>
    <row r="20" spans="1:15" ht="15" customHeight="1">
      <c r="A20" s="15">
        <v>17</v>
      </c>
      <c r="B20" s="30">
        <v>2266</v>
      </c>
      <c r="C20" s="33">
        <v>95.7</v>
      </c>
      <c r="D20" s="33">
        <v>58.8</v>
      </c>
      <c r="E20" s="33">
        <v>62</v>
      </c>
      <c r="F20" s="34">
        <v>23.423999999999999</v>
      </c>
      <c r="G20" s="34">
        <v>2.2559999999999998</v>
      </c>
      <c r="H20" s="30">
        <v>29000</v>
      </c>
      <c r="I20" s="30">
        <v>2108</v>
      </c>
      <c r="J20" s="33">
        <v>0.6</v>
      </c>
      <c r="K20" s="33">
        <v>5.2</v>
      </c>
      <c r="L20" s="33">
        <v>3</v>
      </c>
      <c r="M20" s="34">
        <v>7.524</v>
      </c>
      <c r="N20" s="34">
        <v>0.13900000000000001</v>
      </c>
      <c r="O20" s="3" t="s">
        <v>36</v>
      </c>
    </row>
    <row r="21" spans="1:15" ht="15" customHeight="1">
      <c r="A21" s="15">
        <v>18</v>
      </c>
      <c r="B21" s="30">
        <v>2289</v>
      </c>
      <c r="C21" s="33">
        <v>90.4</v>
      </c>
      <c r="D21" s="33">
        <v>75.099999999999994</v>
      </c>
      <c r="E21" s="33">
        <v>116</v>
      </c>
      <c r="F21" s="34">
        <v>15.456</v>
      </c>
      <c r="G21" s="34">
        <v>2.7839999999999998</v>
      </c>
      <c r="H21" s="30">
        <v>28000</v>
      </c>
      <c r="I21" s="30">
        <v>2201</v>
      </c>
      <c r="J21" s="33">
        <v>0.5</v>
      </c>
      <c r="K21" s="33">
        <v>4.9000000000000004</v>
      </c>
      <c r="L21" s="33">
        <v>3.2</v>
      </c>
      <c r="M21" s="34">
        <v>6.0960000000000001</v>
      </c>
      <c r="N21" s="34">
        <v>0.11</v>
      </c>
      <c r="O21" s="3" t="s">
        <v>36</v>
      </c>
    </row>
    <row r="22" spans="1:15" ht="15" customHeight="1">
      <c r="A22" s="15">
        <v>19</v>
      </c>
      <c r="B22" s="30">
        <v>2294</v>
      </c>
      <c r="C22" s="33">
        <v>88.4</v>
      </c>
      <c r="D22" s="33">
        <v>72.8</v>
      </c>
      <c r="E22" s="33">
        <v>88</v>
      </c>
      <c r="F22" s="34">
        <v>28.8</v>
      </c>
      <c r="G22" s="34">
        <v>2.88</v>
      </c>
      <c r="H22" s="30">
        <v>29000</v>
      </c>
      <c r="I22" s="30">
        <v>2201</v>
      </c>
      <c r="J22" s="33">
        <v>0.5</v>
      </c>
      <c r="K22" s="33">
        <v>4.5999999999999996</v>
      </c>
      <c r="L22" s="33">
        <v>4.3</v>
      </c>
      <c r="M22" s="34">
        <v>8.0399999999999991</v>
      </c>
      <c r="N22" s="34">
        <v>0.106</v>
      </c>
      <c r="O22" s="3" t="s">
        <v>36</v>
      </c>
    </row>
    <row r="23" spans="1:15" ht="15" customHeight="1">
      <c r="A23" s="15">
        <v>20</v>
      </c>
      <c r="B23" s="30">
        <v>2381</v>
      </c>
      <c r="C23" s="33">
        <v>126</v>
      </c>
      <c r="D23" s="33">
        <v>101.2</v>
      </c>
      <c r="E23" s="33">
        <v>76</v>
      </c>
      <c r="F23" s="34">
        <v>24.72</v>
      </c>
      <c r="G23" s="34">
        <v>2.76</v>
      </c>
      <c r="H23" s="30">
        <v>28500</v>
      </c>
      <c r="I23" s="30">
        <v>2346</v>
      </c>
      <c r="J23" s="33">
        <v>0.6</v>
      </c>
      <c r="K23" s="33">
        <v>4.5</v>
      </c>
      <c r="L23" s="33">
        <v>4.4000000000000004</v>
      </c>
      <c r="M23" s="34">
        <v>7.944</v>
      </c>
      <c r="N23" s="34">
        <v>0.23</v>
      </c>
      <c r="O23" s="3" t="s">
        <v>36</v>
      </c>
    </row>
    <row r="24" spans="1:15" ht="15" customHeight="1">
      <c r="A24" s="15">
        <v>21</v>
      </c>
      <c r="B24" s="30">
        <v>2462</v>
      </c>
      <c r="C24" s="31">
        <v>78.599999999999994</v>
      </c>
      <c r="D24" s="31">
        <v>75.900000000000006</v>
      </c>
      <c r="E24" s="31">
        <v>86</v>
      </c>
      <c r="F24" s="32">
        <v>29.44</v>
      </c>
      <c r="G24" s="32">
        <v>2.8559999999999999</v>
      </c>
      <c r="H24" s="30">
        <v>28000</v>
      </c>
      <c r="I24" s="30">
        <v>2269</v>
      </c>
      <c r="J24" s="33">
        <v>0.5</v>
      </c>
      <c r="K24" s="33">
        <v>5.0999999999999996</v>
      </c>
      <c r="L24" s="33">
        <v>3.2</v>
      </c>
      <c r="M24" s="34">
        <v>7.1520000000000001</v>
      </c>
      <c r="N24" s="34">
        <v>0.11</v>
      </c>
      <c r="O24" s="3" t="s">
        <v>36</v>
      </c>
    </row>
    <row r="25" spans="1:15" ht="15" customHeight="1">
      <c r="A25" s="15">
        <v>22</v>
      </c>
      <c r="B25" s="30">
        <v>2414</v>
      </c>
      <c r="C25" s="31">
        <v>89.6</v>
      </c>
      <c r="D25" s="31">
        <v>76.2</v>
      </c>
      <c r="E25" s="31">
        <v>80</v>
      </c>
      <c r="F25" s="32">
        <v>28.88</v>
      </c>
      <c r="G25" s="32">
        <v>3.024</v>
      </c>
      <c r="H25" s="30">
        <v>30000</v>
      </c>
      <c r="I25" s="30">
        <v>2294</v>
      </c>
      <c r="J25" s="33">
        <v>0.6</v>
      </c>
      <c r="K25" s="33">
        <v>5.9</v>
      </c>
      <c r="L25" s="33">
        <v>3</v>
      </c>
      <c r="M25" s="34">
        <v>8.4480000000000004</v>
      </c>
      <c r="N25" s="34">
        <v>0.14899999999999999</v>
      </c>
      <c r="O25" s="3" t="s">
        <v>36</v>
      </c>
    </row>
    <row r="26" spans="1:15" ht="15" customHeight="1">
      <c r="A26" s="15">
        <v>23</v>
      </c>
      <c r="B26" s="30">
        <v>2205</v>
      </c>
      <c r="C26" s="31">
        <v>90.8</v>
      </c>
      <c r="D26" s="31">
        <v>87.6</v>
      </c>
      <c r="E26" s="31">
        <v>94.4</v>
      </c>
      <c r="F26" s="32">
        <v>24.623999999999999</v>
      </c>
      <c r="G26" s="32">
        <v>3.456</v>
      </c>
      <c r="H26" s="30">
        <v>27000</v>
      </c>
      <c r="I26" s="30">
        <v>2182</v>
      </c>
      <c r="J26" s="33">
        <v>0.5</v>
      </c>
      <c r="K26" s="33">
        <v>5.3</v>
      </c>
      <c r="L26" s="33">
        <v>3.3</v>
      </c>
      <c r="M26" s="34">
        <v>9.6479999999999997</v>
      </c>
      <c r="N26" s="34">
        <v>0.13900000000000001</v>
      </c>
      <c r="O26" s="3" t="s">
        <v>36</v>
      </c>
    </row>
    <row r="27" spans="1:15" ht="15" customHeight="1">
      <c r="A27" s="15">
        <v>24</v>
      </c>
      <c r="B27" s="30">
        <v>2311</v>
      </c>
      <c r="C27" s="31">
        <v>98.7</v>
      </c>
      <c r="D27" s="31">
        <v>76.8</v>
      </c>
      <c r="E27" s="31">
        <v>60.2</v>
      </c>
      <c r="F27" s="32">
        <v>24.6</v>
      </c>
      <c r="G27" s="32">
        <v>3.36</v>
      </c>
      <c r="H27" s="30">
        <v>29000</v>
      </c>
      <c r="I27" s="30">
        <v>1964</v>
      </c>
      <c r="J27" s="33">
        <v>0.5</v>
      </c>
      <c r="K27" s="33">
        <v>5.8</v>
      </c>
      <c r="L27" s="33">
        <v>2.8</v>
      </c>
      <c r="M27" s="34">
        <v>9.9600000000000009</v>
      </c>
      <c r="N27" s="34">
        <v>5.8000000000000003E-2</v>
      </c>
      <c r="O27" s="3" t="s">
        <v>36</v>
      </c>
    </row>
    <row r="28" spans="1:15" ht="15" customHeight="1">
      <c r="A28" s="15">
        <v>25</v>
      </c>
      <c r="B28" s="30">
        <v>2319</v>
      </c>
      <c r="C28" s="31">
        <v>134.6</v>
      </c>
      <c r="D28" s="31">
        <v>97.5</v>
      </c>
      <c r="E28" s="31">
        <v>58</v>
      </c>
      <c r="F28" s="32">
        <v>20.64</v>
      </c>
      <c r="G28" s="32">
        <v>2.5680000000000001</v>
      </c>
      <c r="H28" s="30">
        <v>28000</v>
      </c>
      <c r="I28" s="30">
        <v>2006</v>
      </c>
      <c r="J28" s="33">
        <v>0.5</v>
      </c>
      <c r="K28" s="33">
        <v>5.0999999999999996</v>
      </c>
      <c r="L28" s="33">
        <v>2.8</v>
      </c>
      <c r="M28" s="34">
        <v>9.1440000000000001</v>
      </c>
      <c r="N28" s="34">
        <v>4.2999999999999997E-2</v>
      </c>
      <c r="O28" s="3" t="s">
        <v>36</v>
      </c>
    </row>
    <row r="29" spans="1:15" ht="15" customHeight="1">
      <c r="A29" s="15">
        <v>26</v>
      </c>
      <c r="B29" s="30">
        <v>2283</v>
      </c>
      <c r="C29" s="31">
        <v>88.7</v>
      </c>
      <c r="D29" s="31">
        <v>72.400000000000006</v>
      </c>
      <c r="E29" s="31">
        <v>76</v>
      </c>
      <c r="F29" s="32">
        <v>24.192</v>
      </c>
      <c r="G29" s="32">
        <v>2.6640000000000001</v>
      </c>
      <c r="H29" s="30">
        <v>28000</v>
      </c>
      <c r="I29" s="30">
        <v>2236</v>
      </c>
      <c r="J29" s="33">
        <v>0.4</v>
      </c>
      <c r="K29" s="33">
        <v>4.0999999999999996</v>
      </c>
      <c r="L29" s="33">
        <v>2.4</v>
      </c>
      <c r="M29" s="34">
        <v>8.2080000000000002</v>
      </c>
      <c r="N29" s="34">
        <v>2.9000000000000001E-2</v>
      </c>
      <c r="O29" s="3" t="s">
        <v>36</v>
      </c>
    </row>
    <row r="30" spans="1:15" ht="15" customHeight="1">
      <c r="A30" s="15">
        <v>27</v>
      </c>
      <c r="B30" s="30">
        <v>2317</v>
      </c>
      <c r="C30" s="31">
        <v>82.8</v>
      </c>
      <c r="D30" s="31">
        <v>77.2</v>
      </c>
      <c r="E30" s="31">
        <v>72</v>
      </c>
      <c r="F30" s="32">
        <v>24.047999999999998</v>
      </c>
      <c r="G30" s="32">
        <v>2.76</v>
      </c>
      <c r="H30" s="30">
        <v>28000</v>
      </c>
      <c r="I30" s="30">
        <v>2245</v>
      </c>
      <c r="J30" s="33">
        <v>0.9</v>
      </c>
      <c r="K30" s="33">
        <v>3.4</v>
      </c>
      <c r="L30" s="33">
        <v>2</v>
      </c>
      <c r="M30" s="34">
        <v>7.56</v>
      </c>
      <c r="N30" s="34">
        <v>2.4E-2</v>
      </c>
      <c r="O30" s="3" t="s">
        <v>36</v>
      </c>
    </row>
    <row r="31" spans="1:15" ht="15" customHeight="1">
      <c r="A31" s="15">
        <v>28</v>
      </c>
      <c r="B31" s="30">
        <v>1591</v>
      </c>
      <c r="C31" s="31">
        <v>83.2</v>
      </c>
      <c r="D31" s="31">
        <v>80.599999999999994</v>
      </c>
      <c r="E31" s="31">
        <v>93.6</v>
      </c>
      <c r="F31" s="32">
        <v>26.88</v>
      </c>
      <c r="G31" s="32">
        <v>3.0720000000000001</v>
      </c>
      <c r="H31" s="30">
        <v>28000</v>
      </c>
      <c r="I31" s="30">
        <v>2329</v>
      </c>
      <c r="J31" s="33">
        <v>0.6</v>
      </c>
      <c r="K31" s="33">
        <v>5.3</v>
      </c>
      <c r="L31" s="33">
        <v>1.1000000000000001</v>
      </c>
      <c r="M31" s="34">
        <v>8.3520000000000003</v>
      </c>
      <c r="N31" s="34">
        <v>4.2999999999999997E-2</v>
      </c>
      <c r="O31" s="3" t="s">
        <v>36</v>
      </c>
    </row>
    <row r="32" spans="1:15" ht="15" customHeight="1">
      <c r="A32" s="15">
        <v>29</v>
      </c>
      <c r="B32" s="30">
        <v>2330</v>
      </c>
      <c r="C32" s="31">
        <v>95.2</v>
      </c>
      <c r="D32" s="31">
        <v>87.8</v>
      </c>
      <c r="E32" s="31">
        <v>74.400000000000006</v>
      </c>
      <c r="F32" s="32">
        <v>28.14</v>
      </c>
      <c r="G32" s="32">
        <v>3.1920000000000002</v>
      </c>
      <c r="H32" s="30">
        <v>27000</v>
      </c>
      <c r="I32" s="30">
        <v>2243</v>
      </c>
      <c r="J32" s="31">
        <v>0.6</v>
      </c>
      <c r="K32" s="31">
        <v>5.9</v>
      </c>
      <c r="L32" s="31">
        <v>0.7</v>
      </c>
      <c r="M32" s="32">
        <v>9.6</v>
      </c>
      <c r="N32" s="32">
        <v>0.12</v>
      </c>
      <c r="O32" s="3" t="s">
        <v>36</v>
      </c>
    </row>
    <row r="33" spans="1:15" ht="15" customHeight="1">
      <c r="A33" s="15">
        <v>30</v>
      </c>
      <c r="B33" s="30">
        <v>2284</v>
      </c>
      <c r="C33" s="31">
        <v>90.2</v>
      </c>
      <c r="D33" s="31">
        <v>84.2</v>
      </c>
      <c r="E33" s="31">
        <v>96</v>
      </c>
      <c r="F33" s="32">
        <v>25.295999999999999</v>
      </c>
      <c r="G33" s="32">
        <v>2.016</v>
      </c>
      <c r="H33" s="30">
        <v>28000</v>
      </c>
      <c r="I33" s="30">
        <v>2185</v>
      </c>
      <c r="J33" s="33">
        <v>0.3</v>
      </c>
      <c r="K33" s="33">
        <v>2.4</v>
      </c>
      <c r="L33" s="33">
        <v>2</v>
      </c>
      <c r="M33" s="34">
        <v>2.2799999999999998</v>
      </c>
      <c r="N33" s="34">
        <v>4.8000000000000001E-2</v>
      </c>
      <c r="O33" s="3" t="s">
        <v>36</v>
      </c>
    </row>
    <row r="34" spans="1:15" ht="15" customHeight="1">
      <c r="A34" s="15">
        <v>31</v>
      </c>
      <c r="B34" s="30">
        <v>2245</v>
      </c>
      <c r="C34" s="31">
        <v>124.8</v>
      </c>
      <c r="D34" s="31">
        <v>87.4</v>
      </c>
      <c r="E34" s="31">
        <v>88</v>
      </c>
      <c r="F34" s="32">
        <v>21.6</v>
      </c>
      <c r="G34" s="32">
        <v>2.976</v>
      </c>
      <c r="H34" s="30">
        <v>27000</v>
      </c>
      <c r="I34" s="30">
        <v>2205</v>
      </c>
      <c r="J34" s="33">
        <v>0.1</v>
      </c>
      <c r="K34" s="33">
        <v>1.6</v>
      </c>
      <c r="L34" s="33">
        <v>0.8</v>
      </c>
      <c r="M34" s="34">
        <v>2.7519999999999998</v>
      </c>
      <c r="N34" s="34">
        <v>5.2999999999999999E-2</v>
      </c>
      <c r="O34" s="3" t="s">
        <v>36</v>
      </c>
    </row>
    <row r="35" spans="1:15" ht="15" customHeight="1">
      <c r="A35" s="2" t="s">
        <v>35</v>
      </c>
      <c r="B35" s="3">
        <f>SUM(B4:B34)</f>
        <v>69008</v>
      </c>
      <c r="C35" s="16">
        <f t="shared" ref="C35:N35" si="0">SUM(C4:C34)</f>
        <v>2959.9999999999995</v>
      </c>
      <c r="D35" s="16">
        <f t="shared" si="0"/>
        <v>2513.7999999999997</v>
      </c>
      <c r="E35" s="16">
        <f t="shared" si="0"/>
        <v>2743.5</v>
      </c>
      <c r="F35" s="4">
        <f t="shared" si="0"/>
        <v>786.7120000000001</v>
      </c>
      <c r="G35" s="4">
        <f t="shared" si="0"/>
        <v>92.832000000000008</v>
      </c>
      <c r="H35" s="3">
        <f t="shared" si="0"/>
        <v>878000</v>
      </c>
      <c r="I35" s="3">
        <f t="shared" si="0"/>
        <v>65848</v>
      </c>
      <c r="J35" s="16">
        <f t="shared" si="0"/>
        <v>21.4</v>
      </c>
      <c r="K35" s="16">
        <f t="shared" si="0"/>
        <v>150.6</v>
      </c>
      <c r="L35" s="16">
        <f t="shared" si="0"/>
        <v>94.300000000000011</v>
      </c>
      <c r="M35" s="4">
        <f t="shared" si="0"/>
        <v>186.02800000000002</v>
      </c>
      <c r="N35" s="4">
        <f t="shared" si="0"/>
        <v>3.7649999999999988</v>
      </c>
      <c r="O35" s="3" t="s">
        <v>36</v>
      </c>
    </row>
    <row r="36" spans="1:15" ht="20.100000000000001" customHeight="1">
      <c r="A36" s="2" t="s">
        <v>2</v>
      </c>
      <c r="B36" s="3">
        <f>MIN(B4:B34)</f>
        <v>1591</v>
      </c>
      <c r="C36" s="16">
        <f t="shared" ref="C36:N36" si="1">MIN(C4:C34)</f>
        <v>53.3</v>
      </c>
      <c r="D36" s="16">
        <f t="shared" si="1"/>
        <v>44.6</v>
      </c>
      <c r="E36" s="16">
        <f t="shared" si="1"/>
        <v>58</v>
      </c>
      <c r="F36" s="4">
        <f t="shared" si="1"/>
        <v>15.456</v>
      </c>
      <c r="G36" s="4">
        <f t="shared" si="1"/>
        <v>2.016</v>
      </c>
      <c r="H36" s="3">
        <f t="shared" si="1"/>
        <v>25500</v>
      </c>
      <c r="I36" s="3">
        <f t="shared" si="1"/>
        <v>1959</v>
      </c>
      <c r="J36" s="16">
        <f t="shared" si="1"/>
        <v>0.1</v>
      </c>
      <c r="K36" s="16">
        <f t="shared" si="1"/>
        <v>1.6</v>
      </c>
      <c r="L36" s="16">
        <f t="shared" si="1"/>
        <v>0.2</v>
      </c>
      <c r="M36" s="4">
        <f t="shared" si="1"/>
        <v>2.2799999999999998</v>
      </c>
      <c r="N36" s="4">
        <f t="shared" si="1"/>
        <v>1.9E-2</v>
      </c>
      <c r="O36" s="3" t="s">
        <v>36</v>
      </c>
    </row>
    <row r="37" spans="1:15" ht="20.100000000000001" customHeight="1">
      <c r="A37" s="2" t="s">
        <v>3</v>
      </c>
      <c r="B37" s="3">
        <f>MAX(B4:B34)</f>
        <v>2462</v>
      </c>
      <c r="C37" s="16">
        <f t="shared" ref="C37:N37" si="2">MAX(C4:C34)</f>
        <v>134.6</v>
      </c>
      <c r="D37" s="16">
        <f t="shared" si="2"/>
        <v>106</v>
      </c>
      <c r="E37" s="16">
        <f t="shared" si="2"/>
        <v>160</v>
      </c>
      <c r="F37" s="4">
        <f t="shared" si="2"/>
        <v>34.271999999999998</v>
      </c>
      <c r="G37" s="4">
        <f t="shared" si="2"/>
        <v>4.8959999999999999</v>
      </c>
      <c r="H37" s="3">
        <f t="shared" si="2"/>
        <v>30000</v>
      </c>
      <c r="I37" s="3">
        <f t="shared" si="2"/>
        <v>2346</v>
      </c>
      <c r="J37" s="16">
        <f t="shared" si="2"/>
        <v>1.2</v>
      </c>
      <c r="K37" s="16">
        <f t="shared" si="2"/>
        <v>6.8</v>
      </c>
      <c r="L37" s="16">
        <f t="shared" si="2"/>
        <v>5.7</v>
      </c>
      <c r="M37" s="4">
        <f t="shared" si="2"/>
        <v>9.9600000000000009</v>
      </c>
      <c r="N37" s="4">
        <f t="shared" si="2"/>
        <v>0.65800000000000003</v>
      </c>
      <c r="O37" s="3" t="s">
        <v>36</v>
      </c>
    </row>
    <row r="38" spans="1:15" ht="19.5" customHeight="1">
      <c r="A38" s="2" t="s">
        <v>4</v>
      </c>
      <c r="B38" s="3">
        <f>AVERAGE(B4:B34)</f>
        <v>2226.0645161290322</v>
      </c>
      <c r="C38" s="16">
        <f t="shared" ref="C38:N38" si="3">AVERAGE(C4:C34)</f>
        <v>95.483870967741922</v>
      </c>
      <c r="D38" s="16">
        <f t="shared" si="3"/>
        <v>81.09032258064515</v>
      </c>
      <c r="E38" s="16">
        <f t="shared" si="3"/>
        <v>88.5</v>
      </c>
      <c r="F38" s="4">
        <f t="shared" si="3"/>
        <v>25.377806451612905</v>
      </c>
      <c r="G38" s="4">
        <f t="shared" si="3"/>
        <v>2.9945806451612906</v>
      </c>
      <c r="H38" s="3">
        <f>ROUND((AVERAGE(H4:H34)),-3)</f>
        <v>28000</v>
      </c>
      <c r="I38" s="3">
        <f t="shared" si="3"/>
        <v>2124.1290322580644</v>
      </c>
      <c r="J38" s="16">
        <f t="shared" si="3"/>
        <v>0.69032258064516128</v>
      </c>
      <c r="K38" s="16">
        <f t="shared" si="3"/>
        <v>4.8580645161290317</v>
      </c>
      <c r="L38" s="16">
        <f t="shared" si="3"/>
        <v>3.0419354838709682</v>
      </c>
      <c r="M38" s="4">
        <f t="shared" si="3"/>
        <v>6.0009032258064519</v>
      </c>
      <c r="N38" s="4">
        <f t="shared" si="3"/>
        <v>0.12145161290322577</v>
      </c>
      <c r="O38" s="3" t="s">
        <v>36</v>
      </c>
    </row>
  </sheetData>
  <mergeCells count="6">
    <mergeCell ref="B1:O1"/>
    <mergeCell ref="I2:I3"/>
    <mergeCell ref="J2:O2"/>
    <mergeCell ref="C2:H2"/>
    <mergeCell ref="A2:A3"/>
    <mergeCell ref="B2:B3"/>
  </mergeCells>
  <phoneticPr fontId="2" type="noConversion"/>
  <conditionalFormatting sqref="K39:K65536 K2:K3 K5:K34">
    <cfRule type="cellIs" dxfId="2093" priority="176" stopIfTrue="1" operator="greaterThan">
      <formula>40</formula>
    </cfRule>
  </conditionalFormatting>
  <conditionalFormatting sqref="J39:J65536 J2:J3 J5:J34">
    <cfRule type="cellIs" dxfId="2092" priority="177" stopIfTrue="1" operator="greaterThan">
      <formula>10</formula>
    </cfRule>
  </conditionalFormatting>
  <conditionalFormatting sqref="L39:L65536 L2:L3 L5:L34">
    <cfRule type="cellIs" dxfId="2091" priority="178" stopIfTrue="1" operator="greaterThan">
      <formula>10</formula>
    </cfRule>
  </conditionalFormatting>
  <conditionalFormatting sqref="M39:M65536 M2:M3 M5:M34">
    <cfRule type="cellIs" dxfId="2090" priority="179" stopIfTrue="1" operator="greaterThan">
      <formula>20</formula>
    </cfRule>
  </conditionalFormatting>
  <conditionalFormatting sqref="N39:N65536 N2:N3 N5:N34">
    <cfRule type="cellIs" dxfId="2089" priority="180" stopIfTrue="1" operator="greaterThan">
      <formula>2</formula>
    </cfRule>
  </conditionalFormatting>
  <conditionalFormatting sqref="O2:O65536">
    <cfRule type="cellIs" dxfId="2088" priority="181" stopIfTrue="1" operator="greaterThan">
      <formula>3000</formula>
    </cfRule>
  </conditionalFormatting>
  <conditionalFormatting sqref="K13:K14">
    <cfRule type="cellIs" dxfId="2087" priority="149" stopIfTrue="1" operator="greaterThan">
      <formula>40</formula>
    </cfRule>
  </conditionalFormatting>
  <conditionalFormatting sqref="J13:J14">
    <cfRule type="cellIs" dxfId="2086" priority="148" stopIfTrue="1" operator="greaterThan">
      <formula>10</formula>
    </cfRule>
  </conditionalFormatting>
  <conditionalFormatting sqref="L13:L14">
    <cfRule type="cellIs" dxfId="2085" priority="147" stopIfTrue="1" operator="greaterThan">
      <formula>10</formula>
    </cfRule>
  </conditionalFormatting>
  <conditionalFormatting sqref="M13:M14">
    <cfRule type="cellIs" dxfId="2084" priority="146" stopIfTrue="1" operator="greaterThan">
      <formula>20</formula>
    </cfRule>
  </conditionalFormatting>
  <conditionalFormatting sqref="N13:N14">
    <cfRule type="cellIs" dxfId="2083" priority="145" stopIfTrue="1" operator="greaterThan">
      <formula>2</formula>
    </cfRule>
  </conditionalFormatting>
  <conditionalFormatting sqref="K13">
    <cfRule type="cellIs" dxfId="2082" priority="144" stopIfTrue="1" operator="greaterThan">
      <formula>40</formula>
    </cfRule>
  </conditionalFormatting>
  <conditionalFormatting sqref="L13">
    <cfRule type="cellIs" dxfId="2081" priority="143" stopIfTrue="1" operator="greaterThan">
      <formula>10</formula>
    </cfRule>
  </conditionalFormatting>
  <conditionalFormatting sqref="M13">
    <cfRule type="cellIs" dxfId="2080" priority="142" stopIfTrue="1" operator="greaterThan">
      <formula>20</formula>
    </cfRule>
  </conditionalFormatting>
  <conditionalFormatting sqref="N13">
    <cfRule type="cellIs" dxfId="2079" priority="141" stopIfTrue="1" operator="greaterThan">
      <formula>2</formula>
    </cfRule>
  </conditionalFormatting>
  <conditionalFormatting sqref="K14">
    <cfRule type="cellIs" dxfId="2078" priority="140" stopIfTrue="1" operator="greaterThan">
      <formula>40</formula>
    </cfRule>
  </conditionalFormatting>
  <conditionalFormatting sqref="J14">
    <cfRule type="cellIs" dxfId="2077" priority="139" stopIfTrue="1" operator="greaterThan">
      <formula>10</formula>
    </cfRule>
  </conditionalFormatting>
  <conditionalFormatting sqref="L14">
    <cfRule type="cellIs" dxfId="2076" priority="138" stopIfTrue="1" operator="greaterThan">
      <formula>10</formula>
    </cfRule>
  </conditionalFormatting>
  <conditionalFormatting sqref="M14">
    <cfRule type="cellIs" dxfId="2075" priority="137" stopIfTrue="1" operator="greaterThan">
      <formula>20</formula>
    </cfRule>
  </conditionalFormatting>
  <conditionalFormatting sqref="N14">
    <cfRule type="cellIs" dxfId="2074" priority="136" stopIfTrue="1" operator="greaterThan">
      <formula>2</formula>
    </cfRule>
  </conditionalFormatting>
  <conditionalFormatting sqref="K17">
    <cfRule type="cellIs" dxfId="2073" priority="135" stopIfTrue="1" operator="greaterThan">
      <formula>40</formula>
    </cfRule>
  </conditionalFormatting>
  <conditionalFormatting sqref="J17">
    <cfRule type="cellIs" dxfId="2072" priority="134" stopIfTrue="1" operator="greaterThan">
      <formula>10</formula>
    </cfRule>
  </conditionalFormatting>
  <conditionalFormatting sqref="L17">
    <cfRule type="cellIs" dxfId="2071" priority="133" stopIfTrue="1" operator="greaterThan">
      <formula>10</formula>
    </cfRule>
  </conditionalFormatting>
  <conditionalFormatting sqref="M17">
    <cfRule type="cellIs" dxfId="2070" priority="132" stopIfTrue="1" operator="greaterThan">
      <formula>20</formula>
    </cfRule>
  </conditionalFormatting>
  <conditionalFormatting sqref="N17">
    <cfRule type="cellIs" dxfId="2069" priority="131" stopIfTrue="1" operator="greaterThan">
      <formula>2</formula>
    </cfRule>
  </conditionalFormatting>
  <conditionalFormatting sqref="K17">
    <cfRule type="cellIs" dxfId="2068" priority="130" stopIfTrue="1" operator="greaterThan">
      <formula>40</formula>
    </cfRule>
  </conditionalFormatting>
  <conditionalFormatting sqref="J17">
    <cfRule type="cellIs" dxfId="2067" priority="129" stopIfTrue="1" operator="greaterThan">
      <formula>10</formula>
    </cfRule>
  </conditionalFormatting>
  <conditionalFormatting sqref="L17">
    <cfRule type="cellIs" dxfId="2066" priority="128" stopIfTrue="1" operator="greaterThan">
      <formula>10</formula>
    </cfRule>
  </conditionalFormatting>
  <conditionalFormatting sqref="M17">
    <cfRule type="cellIs" dxfId="2065" priority="127" stopIfTrue="1" operator="greaterThan">
      <formula>20</formula>
    </cfRule>
  </conditionalFormatting>
  <conditionalFormatting sqref="N17">
    <cfRule type="cellIs" dxfId="2064" priority="126" stopIfTrue="1" operator="greaterThan">
      <formula>2</formula>
    </cfRule>
  </conditionalFormatting>
  <conditionalFormatting sqref="K21">
    <cfRule type="cellIs" dxfId="2063" priority="125" stopIfTrue="1" operator="greaterThan">
      <formula>40</formula>
    </cfRule>
  </conditionalFormatting>
  <conditionalFormatting sqref="J21">
    <cfRule type="cellIs" dxfId="2062" priority="124" stopIfTrue="1" operator="greaterThan">
      <formula>10</formula>
    </cfRule>
  </conditionalFormatting>
  <conditionalFormatting sqref="L21">
    <cfRule type="cellIs" dxfId="2061" priority="123" stopIfTrue="1" operator="greaterThan">
      <formula>10</formula>
    </cfRule>
  </conditionalFormatting>
  <conditionalFormatting sqref="M21">
    <cfRule type="cellIs" dxfId="2060" priority="122" stopIfTrue="1" operator="greaterThan">
      <formula>20</formula>
    </cfRule>
  </conditionalFormatting>
  <conditionalFormatting sqref="N21">
    <cfRule type="cellIs" dxfId="2059" priority="121" stopIfTrue="1" operator="greaterThan">
      <formula>2</formula>
    </cfRule>
  </conditionalFormatting>
  <conditionalFormatting sqref="K21">
    <cfRule type="cellIs" dxfId="2058" priority="120" stopIfTrue="1" operator="greaterThan">
      <formula>40</formula>
    </cfRule>
  </conditionalFormatting>
  <conditionalFormatting sqref="J21">
    <cfRule type="cellIs" dxfId="2057" priority="119" stopIfTrue="1" operator="greaterThan">
      <formula>10</formula>
    </cfRule>
  </conditionalFormatting>
  <conditionalFormatting sqref="L21">
    <cfRule type="cellIs" dxfId="2056" priority="118" stopIfTrue="1" operator="greaterThan">
      <formula>10</formula>
    </cfRule>
  </conditionalFormatting>
  <conditionalFormatting sqref="M21">
    <cfRule type="cellIs" dxfId="2055" priority="117" stopIfTrue="1" operator="greaterThan">
      <formula>20</formula>
    </cfRule>
  </conditionalFormatting>
  <conditionalFormatting sqref="N21">
    <cfRule type="cellIs" dxfId="2054" priority="116" stopIfTrue="1" operator="greaterThan">
      <formula>2</formula>
    </cfRule>
  </conditionalFormatting>
  <conditionalFormatting sqref="K22">
    <cfRule type="cellIs" dxfId="2053" priority="115" stopIfTrue="1" operator="greaterThan">
      <formula>40</formula>
    </cfRule>
  </conditionalFormatting>
  <conditionalFormatting sqref="L22">
    <cfRule type="cellIs" dxfId="2052" priority="114" stopIfTrue="1" operator="greaterThan">
      <formula>10</formula>
    </cfRule>
  </conditionalFormatting>
  <conditionalFormatting sqref="M22">
    <cfRule type="cellIs" dxfId="2051" priority="113" stopIfTrue="1" operator="greaterThan">
      <formula>20</formula>
    </cfRule>
  </conditionalFormatting>
  <conditionalFormatting sqref="N22">
    <cfRule type="cellIs" dxfId="2050" priority="112" stopIfTrue="1" operator="greaterThan">
      <formula>2</formula>
    </cfRule>
  </conditionalFormatting>
  <conditionalFormatting sqref="K22">
    <cfRule type="cellIs" dxfId="2049" priority="111" stopIfTrue="1" operator="greaterThan">
      <formula>40</formula>
    </cfRule>
  </conditionalFormatting>
  <conditionalFormatting sqref="L22">
    <cfRule type="cellIs" dxfId="2048" priority="110" stopIfTrue="1" operator="greaterThan">
      <formula>10</formula>
    </cfRule>
  </conditionalFormatting>
  <conditionalFormatting sqref="M22">
    <cfRule type="cellIs" dxfId="2047" priority="109" stopIfTrue="1" operator="greaterThan">
      <formula>20</formula>
    </cfRule>
  </conditionalFormatting>
  <conditionalFormatting sqref="N22">
    <cfRule type="cellIs" dxfId="2046" priority="108" stopIfTrue="1" operator="greaterThan">
      <formula>2</formula>
    </cfRule>
  </conditionalFormatting>
  <conditionalFormatting sqref="K27">
    <cfRule type="cellIs" dxfId="2045" priority="107" stopIfTrue="1" operator="greaterThan">
      <formula>40</formula>
    </cfRule>
  </conditionalFormatting>
  <conditionalFormatting sqref="J27">
    <cfRule type="cellIs" dxfId="2044" priority="106" stopIfTrue="1" operator="greaterThan">
      <formula>10</formula>
    </cfRule>
  </conditionalFormatting>
  <conditionalFormatting sqref="L27">
    <cfRule type="cellIs" dxfId="2043" priority="105" stopIfTrue="1" operator="greaterThan">
      <formula>10</formula>
    </cfRule>
  </conditionalFormatting>
  <conditionalFormatting sqref="M27">
    <cfRule type="cellIs" dxfId="2042" priority="104" stopIfTrue="1" operator="greaterThan">
      <formula>20</formula>
    </cfRule>
  </conditionalFormatting>
  <conditionalFormatting sqref="N27">
    <cfRule type="cellIs" dxfId="2041" priority="103" stopIfTrue="1" operator="greaterThan">
      <formula>2</formula>
    </cfRule>
  </conditionalFormatting>
  <conditionalFormatting sqref="K27">
    <cfRule type="cellIs" dxfId="2040" priority="102" stopIfTrue="1" operator="greaterThan">
      <formula>40</formula>
    </cfRule>
  </conditionalFormatting>
  <conditionalFormatting sqref="J27">
    <cfRule type="cellIs" dxfId="2039" priority="101" stopIfTrue="1" operator="greaterThan">
      <formula>10</formula>
    </cfRule>
  </conditionalFormatting>
  <conditionalFormatting sqref="L27">
    <cfRule type="cellIs" dxfId="2038" priority="100" stopIfTrue="1" operator="greaterThan">
      <formula>10</formula>
    </cfRule>
  </conditionalFormatting>
  <conditionalFormatting sqref="M27">
    <cfRule type="cellIs" dxfId="2037" priority="99" stopIfTrue="1" operator="greaterThan">
      <formula>20</formula>
    </cfRule>
  </conditionalFormatting>
  <conditionalFormatting sqref="N27">
    <cfRule type="cellIs" dxfId="2036" priority="98" stopIfTrue="1" operator="greaterThan">
      <formula>2</formula>
    </cfRule>
  </conditionalFormatting>
  <conditionalFormatting sqref="K27">
    <cfRule type="cellIs" dxfId="2035" priority="97" stopIfTrue="1" operator="greaterThan">
      <formula>40</formula>
    </cfRule>
  </conditionalFormatting>
  <conditionalFormatting sqref="J27">
    <cfRule type="cellIs" dxfId="2034" priority="96" stopIfTrue="1" operator="greaterThan">
      <formula>10</formula>
    </cfRule>
  </conditionalFormatting>
  <conditionalFormatting sqref="L27">
    <cfRule type="cellIs" dxfId="2033" priority="95" stopIfTrue="1" operator="greaterThan">
      <formula>10</formula>
    </cfRule>
  </conditionalFormatting>
  <conditionalFormatting sqref="M27">
    <cfRule type="cellIs" dxfId="2032" priority="94" stopIfTrue="1" operator="greaterThan">
      <formula>20</formula>
    </cfRule>
  </conditionalFormatting>
  <conditionalFormatting sqref="N27">
    <cfRule type="cellIs" dxfId="2031" priority="93" stopIfTrue="1" operator="greaterThan">
      <formula>2</formula>
    </cfRule>
  </conditionalFormatting>
  <conditionalFormatting sqref="K27">
    <cfRule type="cellIs" dxfId="2030" priority="92" stopIfTrue="1" operator="greaterThan">
      <formula>40</formula>
    </cfRule>
  </conditionalFormatting>
  <conditionalFormatting sqref="J27">
    <cfRule type="cellIs" dxfId="2029" priority="91" stopIfTrue="1" operator="greaterThan">
      <formula>10</formula>
    </cfRule>
  </conditionalFormatting>
  <conditionalFormatting sqref="L27">
    <cfRule type="cellIs" dxfId="2028" priority="90" stopIfTrue="1" operator="greaterThan">
      <formula>10</formula>
    </cfRule>
  </conditionalFormatting>
  <conditionalFormatting sqref="M27">
    <cfRule type="cellIs" dxfId="2027" priority="89" stopIfTrue="1" operator="greaterThan">
      <formula>20</formula>
    </cfRule>
  </conditionalFormatting>
  <conditionalFormatting sqref="N27">
    <cfRule type="cellIs" dxfId="2026" priority="88" stopIfTrue="1" operator="greaterThan">
      <formula>2</formula>
    </cfRule>
  </conditionalFormatting>
  <conditionalFormatting sqref="K28">
    <cfRule type="cellIs" dxfId="2025" priority="87" stopIfTrue="1" operator="greaterThan">
      <formula>40</formula>
    </cfRule>
  </conditionalFormatting>
  <conditionalFormatting sqref="J28">
    <cfRule type="cellIs" dxfId="2024" priority="86" stopIfTrue="1" operator="greaterThan">
      <formula>10</formula>
    </cfRule>
  </conditionalFormatting>
  <conditionalFormatting sqref="L28">
    <cfRule type="cellIs" dxfId="2023" priority="85" stopIfTrue="1" operator="greaterThan">
      <formula>10</formula>
    </cfRule>
  </conditionalFormatting>
  <conditionalFormatting sqref="M28">
    <cfRule type="cellIs" dxfId="2022" priority="84" stopIfTrue="1" operator="greaterThan">
      <formula>20</formula>
    </cfRule>
  </conditionalFormatting>
  <conditionalFormatting sqref="N28">
    <cfRule type="cellIs" dxfId="2021" priority="83" stopIfTrue="1" operator="greaterThan">
      <formula>2</formula>
    </cfRule>
  </conditionalFormatting>
  <conditionalFormatting sqref="K28">
    <cfRule type="cellIs" dxfId="2020" priority="82" stopIfTrue="1" operator="greaterThan">
      <formula>40</formula>
    </cfRule>
  </conditionalFormatting>
  <conditionalFormatting sqref="J28">
    <cfRule type="cellIs" dxfId="2019" priority="81" stopIfTrue="1" operator="greaterThan">
      <formula>10</formula>
    </cfRule>
  </conditionalFormatting>
  <conditionalFormatting sqref="L28">
    <cfRule type="cellIs" dxfId="2018" priority="80" stopIfTrue="1" operator="greaterThan">
      <formula>10</formula>
    </cfRule>
  </conditionalFormatting>
  <conditionalFormatting sqref="M28">
    <cfRule type="cellIs" dxfId="2017" priority="79" stopIfTrue="1" operator="greaterThan">
      <formula>20</formula>
    </cfRule>
  </conditionalFormatting>
  <conditionalFormatting sqref="N28">
    <cfRule type="cellIs" dxfId="2016" priority="78" stopIfTrue="1" operator="greaterThan">
      <formula>2</formula>
    </cfRule>
  </conditionalFormatting>
  <conditionalFormatting sqref="K5:K10 K12:K17 K19:K31 K33:K34">
    <cfRule type="cellIs" dxfId="2015" priority="77" stopIfTrue="1" operator="greaterThan">
      <formula>40</formula>
    </cfRule>
  </conditionalFormatting>
  <conditionalFormatting sqref="J5:J17 J19:J31 J33:J34">
    <cfRule type="cellIs" dxfId="2014" priority="76" stopIfTrue="1" operator="greaterThan">
      <formula>10</formula>
    </cfRule>
  </conditionalFormatting>
  <conditionalFormatting sqref="L5:L10 L12:L17 L19:L31 L33:L34">
    <cfRule type="cellIs" dxfId="2013" priority="75" stopIfTrue="1" operator="greaterThan">
      <formula>10</formula>
    </cfRule>
  </conditionalFormatting>
  <conditionalFormatting sqref="M5:M10 M12:M17 M19:M31 M33:M34">
    <cfRule type="cellIs" dxfId="2012" priority="74" stopIfTrue="1" operator="greaterThan">
      <formula>20</formula>
    </cfRule>
  </conditionalFormatting>
  <conditionalFormatting sqref="N5:N10 N12:N17 N19:N31 N33:N34">
    <cfRule type="cellIs" dxfId="2011" priority="73" stopIfTrue="1" operator="greaterThan">
      <formula>2</formula>
    </cfRule>
  </conditionalFormatting>
  <conditionalFormatting sqref="K13:K14">
    <cfRule type="cellIs" dxfId="2010" priority="72" stopIfTrue="1" operator="greaterThan">
      <formula>40</formula>
    </cfRule>
  </conditionalFormatting>
  <conditionalFormatting sqref="J13:J14">
    <cfRule type="cellIs" dxfId="2009" priority="71" stopIfTrue="1" operator="greaterThan">
      <formula>10</formula>
    </cfRule>
  </conditionalFormatting>
  <conditionalFormatting sqref="L13:L14">
    <cfRule type="cellIs" dxfId="2008" priority="70" stopIfTrue="1" operator="greaterThan">
      <formula>10</formula>
    </cfRule>
  </conditionalFormatting>
  <conditionalFormatting sqref="M13:M14">
    <cfRule type="cellIs" dxfId="2007" priority="69" stopIfTrue="1" operator="greaterThan">
      <formula>20</formula>
    </cfRule>
  </conditionalFormatting>
  <conditionalFormatting sqref="N13:N14">
    <cfRule type="cellIs" dxfId="2006" priority="68" stopIfTrue="1" operator="greaterThan">
      <formula>2</formula>
    </cfRule>
  </conditionalFormatting>
  <conditionalFormatting sqref="K13">
    <cfRule type="cellIs" dxfId="2005" priority="67" stopIfTrue="1" operator="greaterThan">
      <formula>40</formula>
    </cfRule>
  </conditionalFormatting>
  <conditionalFormatting sqref="L13">
    <cfRule type="cellIs" dxfId="2004" priority="66" stopIfTrue="1" operator="greaterThan">
      <formula>10</formula>
    </cfRule>
  </conditionalFormatting>
  <conditionalFormatting sqref="M13">
    <cfRule type="cellIs" dxfId="2003" priority="65" stopIfTrue="1" operator="greaterThan">
      <formula>20</formula>
    </cfRule>
  </conditionalFormatting>
  <conditionalFormatting sqref="N13">
    <cfRule type="cellIs" dxfId="2002" priority="64" stopIfTrue="1" operator="greaterThan">
      <formula>2</formula>
    </cfRule>
  </conditionalFormatting>
  <conditionalFormatting sqref="K14">
    <cfRule type="cellIs" dxfId="2001" priority="63" stopIfTrue="1" operator="greaterThan">
      <formula>40</formula>
    </cfRule>
  </conditionalFormatting>
  <conditionalFormatting sqref="J14">
    <cfRule type="cellIs" dxfId="2000" priority="62" stopIfTrue="1" operator="greaterThan">
      <formula>10</formula>
    </cfRule>
  </conditionalFormatting>
  <conditionalFormatting sqref="L14">
    <cfRule type="cellIs" dxfId="1999" priority="61" stopIfTrue="1" operator="greaterThan">
      <formula>10</formula>
    </cfRule>
  </conditionalFormatting>
  <conditionalFormatting sqref="M14">
    <cfRule type="cellIs" dxfId="1998" priority="60" stopIfTrue="1" operator="greaterThan">
      <formula>20</formula>
    </cfRule>
  </conditionalFormatting>
  <conditionalFormatting sqref="N14">
    <cfRule type="cellIs" dxfId="1997" priority="59" stopIfTrue="1" operator="greaterThan">
      <formula>2</formula>
    </cfRule>
  </conditionalFormatting>
  <conditionalFormatting sqref="K17">
    <cfRule type="cellIs" dxfId="1996" priority="58" stopIfTrue="1" operator="greaterThan">
      <formula>40</formula>
    </cfRule>
  </conditionalFormatting>
  <conditionalFormatting sqref="J17">
    <cfRule type="cellIs" dxfId="1995" priority="57" stopIfTrue="1" operator="greaterThan">
      <formula>10</formula>
    </cfRule>
  </conditionalFormatting>
  <conditionalFormatting sqref="L17">
    <cfRule type="cellIs" dxfId="1994" priority="56" stopIfTrue="1" operator="greaterThan">
      <formula>10</formula>
    </cfRule>
  </conditionalFormatting>
  <conditionalFormatting sqref="M17">
    <cfRule type="cellIs" dxfId="1993" priority="55" stopIfTrue="1" operator="greaterThan">
      <formula>20</formula>
    </cfRule>
  </conditionalFormatting>
  <conditionalFormatting sqref="N17">
    <cfRule type="cellIs" dxfId="1992" priority="54" stopIfTrue="1" operator="greaterThan">
      <formula>2</formula>
    </cfRule>
  </conditionalFormatting>
  <conditionalFormatting sqref="K17">
    <cfRule type="cellIs" dxfId="1991" priority="53" stopIfTrue="1" operator="greaterThan">
      <formula>40</formula>
    </cfRule>
  </conditionalFormatting>
  <conditionalFormatting sqref="J17">
    <cfRule type="cellIs" dxfId="1990" priority="52" stopIfTrue="1" operator="greaterThan">
      <formula>10</formula>
    </cfRule>
  </conditionalFormatting>
  <conditionalFormatting sqref="L17">
    <cfRule type="cellIs" dxfId="1989" priority="51" stopIfTrue="1" operator="greaterThan">
      <formula>10</formula>
    </cfRule>
  </conditionalFormatting>
  <conditionalFormatting sqref="M17">
    <cfRule type="cellIs" dxfId="1988" priority="50" stopIfTrue="1" operator="greaterThan">
      <formula>20</formula>
    </cfRule>
  </conditionalFormatting>
  <conditionalFormatting sqref="N17">
    <cfRule type="cellIs" dxfId="1987" priority="49" stopIfTrue="1" operator="greaterThan">
      <formula>2</formula>
    </cfRule>
  </conditionalFormatting>
  <conditionalFormatting sqref="K21">
    <cfRule type="cellIs" dxfId="1986" priority="48" stopIfTrue="1" operator="greaterThan">
      <formula>40</formula>
    </cfRule>
  </conditionalFormatting>
  <conditionalFormatting sqref="J21">
    <cfRule type="cellIs" dxfId="1985" priority="47" stopIfTrue="1" operator="greaterThan">
      <formula>10</formula>
    </cfRule>
  </conditionalFormatting>
  <conditionalFormatting sqref="L21">
    <cfRule type="cellIs" dxfId="1984" priority="46" stopIfTrue="1" operator="greaterThan">
      <formula>10</formula>
    </cfRule>
  </conditionalFormatting>
  <conditionalFormatting sqref="M21">
    <cfRule type="cellIs" dxfId="1983" priority="45" stopIfTrue="1" operator="greaterThan">
      <formula>20</formula>
    </cfRule>
  </conditionalFormatting>
  <conditionalFormatting sqref="N21">
    <cfRule type="cellIs" dxfId="1982" priority="44" stopIfTrue="1" operator="greaterThan">
      <formula>2</formula>
    </cfRule>
  </conditionalFormatting>
  <conditionalFormatting sqref="K21">
    <cfRule type="cellIs" dxfId="1981" priority="43" stopIfTrue="1" operator="greaterThan">
      <formula>40</formula>
    </cfRule>
  </conditionalFormatting>
  <conditionalFormatting sqref="J21">
    <cfRule type="cellIs" dxfId="1980" priority="42" stopIfTrue="1" operator="greaterThan">
      <formula>10</formula>
    </cfRule>
  </conditionalFormatting>
  <conditionalFormatting sqref="L21">
    <cfRule type="cellIs" dxfId="1979" priority="41" stopIfTrue="1" operator="greaterThan">
      <formula>10</formula>
    </cfRule>
  </conditionalFormatting>
  <conditionalFormatting sqref="M21">
    <cfRule type="cellIs" dxfId="1978" priority="40" stopIfTrue="1" operator="greaterThan">
      <formula>20</formula>
    </cfRule>
  </conditionalFormatting>
  <conditionalFormatting sqref="N21">
    <cfRule type="cellIs" dxfId="1977" priority="39" stopIfTrue="1" operator="greaterThan">
      <formula>2</formula>
    </cfRule>
  </conditionalFormatting>
  <conditionalFormatting sqref="K22">
    <cfRule type="cellIs" dxfId="1976" priority="38" stopIfTrue="1" operator="greaterThan">
      <formula>40</formula>
    </cfRule>
  </conditionalFormatting>
  <conditionalFormatting sqref="L22">
    <cfRule type="cellIs" dxfId="1975" priority="37" stopIfTrue="1" operator="greaterThan">
      <formula>10</formula>
    </cfRule>
  </conditionalFormatting>
  <conditionalFormatting sqref="M22">
    <cfRule type="cellIs" dxfId="1974" priority="36" stopIfTrue="1" operator="greaterThan">
      <formula>20</formula>
    </cfRule>
  </conditionalFormatting>
  <conditionalFormatting sqref="N22">
    <cfRule type="cellIs" dxfId="1973" priority="35" stopIfTrue="1" operator="greaterThan">
      <formula>2</formula>
    </cfRule>
  </conditionalFormatting>
  <conditionalFormatting sqref="K22">
    <cfRule type="cellIs" dxfId="1972" priority="34" stopIfTrue="1" operator="greaterThan">
      <formula>40</formula>
    </cfRule>
  </conditionalFormatting>
  <conditionalFormatting sqref="L22">
    <cfRule type="cellIs" dxfId="1971" priority="33" stopIfTrue="1" operator="greaterThan">
      <formula>10</formula>
    </cfRule>
  </conditionalFormatting>
  <conditionalFormatting sqref="M22">
    <cfRule type="cellIs" dxfId="1970" priority="32" stopIfTrue="1" operator="greaterThan">
      <formula>20</formula>
    </cfRule>
  </conditionalFormatting>
  <conditionalFormatting sqref="N22">
    <cfRule type="cellIs" dxfId="1969" priority="31" stopIfTrue="1" operator="greaterThan">
      <formula>2</formula>
    </cfRule>
  </conditionalFormatting>
  <conditionalFormatting sqref="K27">
    <cfRule type="cellIs" dxfId="1968" priority="30" stopIfTrue="1" operator="greaterThan">
      <formula>40</formula>
    </cfRule>
  </conditionalFormatting>
  <conditionalFormatting sqref="J27">
    <cfRule type="cellIs" dxfId="1967" priority="29" stopIfTrue="1" operator="greaterThan">
      <formula>10</formula>
    </cfRule>
  </conditionalFormatting>
  <conditionalFormatting sqref="L27">
    <cfRule type="cellIs" dxfId="1966" priority="28" stopIfTrue="1" operator="greaterThan">
      <formula>10</formula>
    </cfRule>
  </conditionalFormatting>
  <conditionalFormatting sqref="M27">
    <cfRule type="cellIs" dxfId="1965" priority="27" stopIfTrue="1" operator="greaterThan">
      <formula>20</formula>
    </cfRule>
  </conditionalFormatting>
  <conditionalFormatting sqref="N27">
    <cfRule type="cellIs" dxfId="1964" priority="26" stopIfTrue="1" operator="greaterThan">
      <formula>2</formula>
    </cfRule>
  </conditionalFormatting>
  <conditionalFormatting sqref="K27">
    <cfRule type="cellIs" dxfId="1963" priority="25" stopIfTrue="1" operator="greaterThan">
      <formula>40</formula>
    </cfRule>
  </conditionalFormatting>
  <conditionalFormatting sqref="J27">
    <cfRule type="cellIs" dxfId="1962" priority="24" stopIfTrue="1" operator="greaterThan">
      <formula>10</formula>
    </cfRule>
  </conditionalFormatting>
  <conditionalFormatting sqref="L27">
    <cfRule type="cellIs" dxfId="1961" priority="23" stopIfTrue="1" operator="greaterThan">
      <formula>10</formula>
    </cfRule>
  </conditionalFormatting>
  <conditionalFormatting sqref="M27">
    <cfRule type="cellIs" dxfId="1960" priority="22" stopIfTrue="1" operator="greaterThan">
      <formula>20</formula>
    </cfRule>
  </conditionalFormatting>
  <conditionalFormatting sqref="N27">
    <cfRule type="cellIs" dxfId="1959" priority="21" stopIfTrue="1" operator="greaterThan">
      <formula>2</formula>
    </cfRule>
  </conditionalFormatting>
  <conditionalFormatting sqref="K27">
    <cfRule type="cellIs" dxfId="1958" priority="20" stopIfTrue="1" operator="greaterThan">
      <formula>40</formula>
    </cfRule>
  </conditionalFormatting>
  <conditionalFormatting sqref="J27">
    <cfRule type="cellIs" dxfId="1957" priority="19" stopIfTrue="1" operator="greaterThan">
      <formula>10</formula>
    </cfRule>
  </conditionalFormatting>
  <conditionalFormatting sqref="L27">
    <cfRule type="cellIs" dxfId="1956" priority="18" stopIfTrue="1" operator="greaterThan">
      <formula>10</formula>
    </cfRule>
  </conditionalFormatting>
  <conditionalFormatting sqref="M27">
    <cfRule type="cellIs" dxfId="1955" priority="17" stopIfTrue="1" operator="greaterThan">
      <formula>20</formula>
    </cfRule>
  </conditionalFormatting>
  <conditionalFormatting sqref="N27">
    <cfRule type="cellIs" dxfId="1954" priority="16" stopIfTrue="1" operator="greaterThan">
      <formula>2</formula>
    </cfRule>
  </conditionalFormatting>
  <conditionalFormatting sqref="K27">
    <cfRule type="cellIs" dxfId="1953" priority="15" stopIfTrue="1" operator="greaterThan">
      <formula>40</formula>
    </cfRule>
  </conditionalFormatting>
  <conditionalFormatting sqref="J27">
    <cfRule type="cellIs" dxfId="1952" priority="14" stopIfTrue="1" operator="greaterThan">
      <formula>10</formula>
    </cfRule>
  </conditionalFormatting>
  <conditionalFormatting sqref="L27">
    <cfRule type="cellIs" dxfId="1951" priority="13" stopIfTrue="1" operator="greaterThan">
      <formula>10</formula>
    </cfRule>
  </conditionalFormatting>
  <conditionalFormatting sqref="M27">
    <cfRule type="cellIs" dxfId="1950" priority="12" stopIfTrue="1" operator="greaterThan">
      <formula>20</formula>
    </cfRule>
  </conditionalFormatting>
  <conditionalFormatting sqref="N27">
    <cfRule type="cellIs" dxfId="1949" priority="11" stopIfTrue="1" operator="greaterThan">
      <formula>2</formula>
    </cfRule>
  </conditionalFormatting>
  <conditionalFormatting sqref="K28">
    <cfRule type="cellIs" dxfId="1948" priority="10" stopIfTrue="1" operator="greaterThan">
      <formula>40</formula>
    </cfRule>
  </conditionalFormatting>
  <conditionalFormatting sqref="J28">
    <cfRule type="cellIs" dxfId="1947" priority="9" stopIfTrue="1" operator="greaterThan">
      <formula>10</formula>
    </cfRule>
  </conditionalFormatting>
  <conditionalFormatting sqref="L28">
    <cfRule type="cellIs" dxfId="1946" priority="8" stopIfTrue="1" operator="greaterThan">
      <formula>10</formula>
    </cfRule>
  </conditionalFormatting>
  <conditionalFormatting sqref="M28">
    <cfRule type="cellIs" dxfId="1945" priority="7" stopIfTrue="1" operator="greaterThan">
      <formula>20</formula>
    </cfRule>
  </conditionalFormatting>
  <conditionalFormatting sqref="N28">
    <cfRule type="cellIs" dxfId="1944" priority="6" stopIfTrue="1" operator="greaterThan">
      <formula>2</formula>
    </cfRule>
  </conditionalFormatting>
  <conditionalFormatting sqref="K28">
    <cfRule type="cellIs" dxfId="1943" priority="5" stopIfTrue="1" operator="greaterThan">
      <formula>40</formula>
    </cfRule>
  </conditionalFormatting>
  <conditionalFormatting sqref="J28">
    <cfRule type="cellIs" dxfId="1942" priority="4" stopIfTrue="1" operator="greaterThan">
      <formula>10</formula>
    </cfRule>
  </conditionalFormatting>
  <conditionalFormatting sqref="L28">
    <cfRule type="cellIs" dxfId="1941" priority="3" stopIfTrue="1" operator="greaterThan">
      <formula>10</formula>
    </cfRule>
  </conditionalFormatting>
  <conditionalFormatting sqref="M28">
    <cfRule type="cellIs" dxfId="1940" priority="2" stopIfTrue="1" operator="greaterThan">
      <formula>20</formula>
    </cfRule>
  </conditionalFormatting>
  <conditionalFormatting sqref="N28">
    <cfRule type="cellIs" dxfId="1939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4"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48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54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14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50" t="s">
        <v>6</v>
      </c>
      <c r="D3" s="50" t="s">
        <v>7</v>
      </c>
      <c r="E3" s="50" t="s">
        <v>17</v>
      </c>
      <c r="F3" s="50" t="s">
        <v>18</v>
      </c>
      <c r="G3" s="50" t="s">
        <v>10</v>
      </c>
      <c r="H3" s="12" t="s">
        <v>0</v>
      </c>
      <c r="I3" s="108"/>
      <c r="J3" s="49" t="s">
        <v>6</v>
      </c>
      <c r="K3" s="49" t="s">
        <v>7</v>
      </c>
      <c r="L3" s="49" t="s">
        <v>17</v>
      </c>
      <c r="M3" s="49" t="s">
        <v>18</v>
      </c>
      <c r="N3" s="49" t="s">
        <v>10</v>
      </c>
      <c r="O3" s="13" t="s">
        <v>0</v>
      </c>
    </row>
    <row r="4" spans="1:15" ht="15" customHeight="1">
      <c r="A4" s="15">
        <v>1</v>
      </c>
      <c r="B4" s="44">
        <v>2297</v>
      </c>
      <c r="C4" s="45">
        <v>93.3</v>
      </c>
      <c r="D4" s="33">
        <v>79.599999999999994</v>
      </c>
      <c r="E4" s="33">
        <v>88</v>
      </c>
      <c r="F4" s="34">
        <v>23.76</v>
      </c>
      <c r="G4" s="34">
        <v>2.8559999999999999</v>
      </c>
      <c r="H4" s="30">
        <v>28000</v>
      </c>
      <c r="I4" s="30">
        <v>2109</v>
      </c>
      <c r="J4" s="33">
        <v>0.9</v>
      </c>
      <c r="K4" s="33">
        <v>5.8</v>
      </c>
      <c r="L4" s="33">
        <v>2</v>
      </c>
      <c r="M4" s="34">
        <v>11.64</v>
      </c>
      <c r="N4" s="34">
        <v>5.8000000000000003E-2</v>
      </c>
      <c r="O4" s="3" t="s">
        <v>36</v>
      </c>
    </row>
    <row r="5" spans="1:15" ht="15" customHeight="1">
      <c r="A5" s="15">
        <v>2</v>
      </c>
      <c r="B5" s="30">
        <v>2325</v>
      </c>
      <c r="C5" s="31">
        <v>95.6</v>
      </c>
      <c r="D5" s="31">
        <v>90.9</v>
      </c>
      <c r="E5" s="31">
        <v>102</v>
      </c>
      <c r="F5" s="32">
        <v>24.576000000000001</v>
      </c>
      <c r="G5" s="32">
        <v>2.6640000000000001</v>
      </c>
      <c r="H5" s="30">
        <v>28000</v>
      </c>
      <c r="I5" s="30">
        <v>2327</v>
      </c>
      <c r="J5" s="31">
        <v>1</v>
      </c>
      <c r="K5" s="31">
        <v>4.5</v>
      </c>
      <c r="L5" s="31">
        <v>2.8</v>
      </c>
      <c r="M5" s="32">
        <v>8.4</v>
      </c>
      <c r="N5" s="32">
        <v>5.2999999999999999E-2</v>
      </c>
      <c r="O5" s="3" t="s">
        <v>36</v>
      </c>
    </row>
    <row r="6" spans="1:15" ht="15" customHeight="1">
      <c r="A6" s="15">
        <v>3</v>
      </c>
      <c r="B6" s="30">
        <v>2342</v>
      </c>
      <c r="C6" s="31">
        <v>80.400000000000006</v>
      </c>
      <c r="D6" s="31">
        <v>87.8</v>
      </c>
      <c r="E6" s="31">
        <v>74</v>
      </c>
      <c r="F6" s="32">
        <v>30.431999999999999</v>
      </c>
      <c r="G6" s="32">
        <v>3.0072000000000001</v>
      </c>
      <c r="H6" s="30">
        <v>29000</v>
      </c>
      <c r="I6" s="30">
        <v>2286</v>
      </c>
      <c r="J6" s="31">
        <v>1.2</v>
      </c>
      <c r="K6" s="31">
        <v>4.9000000000000004</v>
      </c>
      <c r="L6" s="31">
        <v>2.4</v>
      </c>
      <c r="M6" s="32">
        <v>8.2080000000000002</v>
      </c>
      <c r="N6" s="32">
        <v>5.2999999999999999E-2</v>
      </c>
      <c r="O6" s="3" t="s">
        <v>36</v>
      </c>
    </row>
    <row r="7" spans="1:15" ht="15" customHeight="1">
      <c r="A7" s="15">
        <v>4</v>
      </c>
      <c r="B7" s="30">
        <v>2272</v>
      </c>
      <c r="C7" s="31">
        <v>90.6</v>
      </c>
      <c r="D7" s="31">
        <v>82.6</v>
      </c>
      <c r="E7" s="31">
        <v>88</v>
      </c>
      <c r="F7" s="32">
        <v>31.2</v>
      </c>
      <c r="G7" s="32">
        <v>3.6240000000000001</v>
      </c>
      <c r="H7" s="30">
        <v>28000</v>
      </c>
      <c r="I7" s="30">
        <v>2281</v>
      </c>
      <c r="J7" s="31">
        <v>1.1000000000000001</v>
      </c>
      <c r="K7" s="31">
        <v>4.8</v>
      </c>
      <c r="L7" s="31">
        <v>1.6</v>
      </c>
      <c r="M7" s="32">
        <v>7.7279999999999998</v>
      </c>
      <c r="N7" s="32">
        <v>2.9000000000000001E-2</v>
      </c>
      <c r="O7" s="3" t="s">
        <v>36</v>
      </c>
    </row>
    <row r="8" spans="1:15" ht="15" customHeight="1">
      <c r="A8" s="15">
        <v>5</v>
      </c>
      <c r="B8" s="30">
        <v>2397</v>
      </c>
      <c r="C8" s="31">
        <v>99.9</v>
      </c>
      <c r="D8" s="31">
        <v>98</v>
      </c>
      <c r="E8" s="31">
        <v>100.3</v>
      </c>
      <c r="F8" s="32">
        <v>28.38</v>
      </c>
      <c r="G8" s="32">
        <v>3.1440000000000001</v>
      </c>
      <c r="H8" s="30">
        <v>30000</v>
      </c>
      <c r="I8" s="30">
        <v>2422</v>
      </c>
      <c r="J8" s="31">
        <v>1</v>
      </c>
      <c r="K8" s="31">
        <v>4.5999999999999996</v>
      </c>
      <c r="L8" s="31">
        <v>1.6</v>
      </c>
      <c r="M8" s="32">
        <v>8.2319999999999993</v>
      </c>
      <c r="N8" s="32">
        <v>3.4000000000000002E-2</v>
      </c>
      <c r="O8" s="3" t="s">
        <v>36</v>
      </c>
    </row>
    <row r="9" spans="1:15" ht="15" customHeight="1">
      <c r="A9" s="15">
        <v>6</v>
      </c>
      <c r="B9" s="30">
        <v>2337</v>
      </c>
      <c r="C9" s="31">
        <v>92.2</v>
      </c>
      <c r="D9" s="31">
        <v>75.3</v>
      </c>
      <c r="E9" s="31">
        <v>190</v>
      </c>
      <c r="F9" s="32">
        <v>26.591999999999999</v>
      </c>
      <c r="G9" s="32">
        <v>2.7120000000000002</v>
      </c>
      <c r="H9" s="30">
        <v>29000</v>
      </c>
      <c r="I9" s="30">
        <v>2225</v>
      </c>
      <c r="J9" s="31">
        <v>1.2</v>
      </c>
      <c r="K9" s="31">
        <v>5</v>
      </c>
      <c r="L9" s="31">
        <v>1.2</v>
      </c>
      <c r="M9" s="32">
        <v>9.9600000000000009</v>
      </c>
      <c r="N9" s="32">
        <v>2.9000000000000001E-2</v>
      </c>
      <c r="O9" s="3" t="s">
        <v>36</v>
      </c>
    </row>
    <row r="10" spans="1:15" ht="15" customHeight="1">
      <c r="A10" s="15">
        <v>7</v>
      </c>
      <c r="B10" s="30">
        <v>2472</v>
      </c>
      <c r="C10" s="31">
        <v>122.6</v>
      </c>
      <c r="D10" s="31">
        <v>93.5</v>
      </c>
      <c r="E10" s="31">
        <v>72</v>
      </c>
      <c r="F10" s="32">
        <v>20.94</v>
      </c>
      <c r="G10" s="32">
        <v>2.3759999999999999</v>
      </c>
      <c r="H10" s="30">
        <v>31000</v>
      </c>
      <c r="I10" s="30">
        <v>2202</v>
      </c>
      <c r="J10" s="31">
        <v>0.8</v>
      </c>
      <c r="K10" s="31">
        <v>4.4000000000000004</v>
      </c>
      <c r="L10" s="31">
        <v>1.2</v>
      </c>
      <c r="M10" s="32">
        <v>9.36</v>
      </c>
      <c r="N10" s="32">
        <v>3.4000000000000002E-2</v>
      </c>
      <c r="O10" s="3" t="s">
        <v>36</v>
      </c>
    </row>
    <row r="11" spans="1:15" ht="15" customHeight="1">
      <c r="A11" s="15">
        <v>8</v>
      </c>
      <c r="B11" s="30">
        <v>2242</v>
      </c>
      <c r="C11" s="31">
        <v>87</v>
      </c>
      <c r="D11" s="33">
        <v>82.8</v>
      </c>
      <c r="E11" s="33">
        <v>126</v>
      </c>
      <c r="F11" s="34">
        <v>29.088000000000001</v>
      </c>
      <c r="G11" s="34">
        <v>3.024</v>
      </c>
      <c r="H11" s="30">
        <v>30000</v>
      </c>
      <c r="I11" s="30">
        <v>2272</v>
      </c>
      <c r="J11" s="51">
        <v>0.1</v>
      </c>
      <c r="K11" s="51">
        <v>4.5</v>
      </c>
      <c r="L11" s="33">
        <v>2.8</v>
      </c>
      <c r="M11" s="52">
        <v>8.1359999999999992</v>
      </c>
      <c r="N11" s="34">
        <v>3.7999999999999999E-2</v>
      </c>
      <c r="O11" s="3" t="s">
        <v>36</v>
      </c>
    </row>
    <row r="12" spans="1:15" ht="15" customHeight="1">
      <c r="A12" s="15">
        <v>9</v>
      </c>
      <c r="B12" s="30">
        <v>2194</v>
      </c>
      <c r="C12" s="31">
        <v>122.8</v>
      </c>
      <c r="D12" s="31">
        <v>91.2</v>
      </c>
      <c r="E12" s="31">
        <v>70</v>
      </c>
      <c r="F12" s="32">
        <v>21.6</v>
      </c>
      <c r="G12" s="32">
        <v>3.552</v>
      </c>
      <c r="H12" s="30">
        <v>29000</v>
      </c>
      <c r="I12" s="30">
        <v>2158</v>
      </c>
      <c r="J12" s="33">
        <v>1.9</v>
      </c>
      <c r="K12" s="33">
        <v>5.8</v>
      </c>
      <c r="L12" s="33">
        <v>2.8</v>
      </c>
      <c r="M12" s="34">
        <v>6.9119999999999999</v>
      </c>
      <c r="N12" s="34">
        <v>4.2999999999999997E-2</v>
      </c>
      <c r="O12" s="3" t="s">
        <v>36</v>
      </c>
    </row>
    <row r="13" spans="1:15" ht="15" customHeight="1">
      <c r="A13" s="15">
        <v>10</v>
      </c>
      <c r="B13" s="35">
        <v>2268</v>
      </c>
      <c r="C13" s="31">
        <v>97.8</v>
      </c>
      <c r="D13" s="33">
        <v>77</v>
      </c>
      <c r="E13" s="33">
        <v>82</v>
      </c>
      <c r="F13" s="34">
        <v>18.911999999999999</v>
      </c>
      <c r="G13" s="34">
        <v>2.04</v>
      </c>
      <c r="H13" s="30">
        <v>31000</v>
      </c>
      <c r="I13" s="30">
        <v>2239</v>
      </c>
      <c r="J13" s="51">
        <v>0.8</v>
      </c>
      <c r="K13" s="51">
        <v>3.7</v>
      </c>
      <c r="L13" s="33">
        <v>2</v>
      </c>
      <c r="M13" s="52">
        <v>8.5440000000000005</v>
      </c>
      <c r="N13" s="34">
        <v>2.9000000000000001E-2</v>
      </c>
      <c r="O13" s="3" t="s">
        <v>36</v>
      </c>
    </row>
    <row r="14" spans="1:15" ht="15" customHeight="1">
      <c r="A14" s="15">
        <v>11</v>
      </c>
      <c r="B14" s="30">
        <v>2324</v>
      </c>
      <c r="C14" s="31">
        <v>114.9</v>
      </c>
      <c r="D14" s="31">
        <v>96.4</v>
      </c>
      <c r="E14" s="31">
        <v>104.7</v>
      </c>
      <c r="F14" s="32">
        <v>27.9</v>
      </c>
      <c r="G14" s="32">
        <v>4.1760000000000002</v>
      </c>
      <c r="H14" s="30">
        <v>31000</v>
      </c>
      <c r="I14" s="30">
        <v>2187</v>
      </c>
      <c r="J14" s="33">
        <v>1.3</v>
      </c>
      <c r="K14" s="33">
        <v>4.4000000000000004</v>
      </c>
      <c r="L14" s="33">
        <v>2.4</v>
      </c>
      <c r="M14" s="34">
        <v>6.3360000000000003</v>
      </c>
      <c r="N14" s="34">
        <v>2.9000000000000001E-2</v>
      </c>
      <c r="O14" s="3" t="s">
        <v>36</v>
      </c>
    </row>
    <row r="15" spans="1:15" ht="15" customHeight="1">
      <c r="A15" s="15">
        <v>12</v>
      </c>
      <c r="B15" s="30">
        <v>2368</v>
      </c>
      <c r="C15" s="31">
        <v>89.2</v>
      </c>
      <c r="D15" s="33">
        <v>72.8</v>
      </c>
      <c r="E15" s="33">
        <v>84.6</v>
      </c>
      <c r="F15" s="34">
        <v>23.58</v>
      </c>
      <c r="G15" s="34">
        <v>3.0720000000000001</v>
      </c>
      <c r="H15" s="30">
        <v>30500</v>
      </c>
      <c r="I15" s="30">
        <v>2363</v>
      </c>
      <c r="J15" s="51">
        <v>1.3</v>
      </c>
      <c r="K15" s="51">
        <v>4.3</v>
      </c>
      <c r="L15" s="33">
        <v>2.7</v>
      </c>
      <c r="M15" s="52">
        <v>7.8479999999999999</v>
      </c>
      <c r="N15" s="34">
        <v>3.4000000000000002E-2</v>
      </c>
      <c r="O15" s="3" t="s">
        <v>36</v>
      </c>
    </row>
    <row r="16" spans="1:15" ht="15" customHeight="1">
      <c r="A16" s="15">
        <v>13</v>
      </c>
      <c r="B16" s="30">
        <v>2322</v>
      </c>
      <c r="C16" s="31">
        <v>102.3</v>
      </c>
      <c r="D16" s="31">
        <v>81.2</v>
      </c>
      <c r="E16" s="31">
        <v>82</v>
      </c>
      <c r="F16" s="32">
        <v>22.56</v>
      </c>
      <c r="G16" s="32">
        <v>2.7360000000000002</v>
      </c>
      <c r="H16" s="30">
        <v>30000</v>
      </c>
      <c r="I16" s="30">
        <v>2282</v>
      </c>
      <c r="J16" s="33">
        <v>1.5</v>
      </c>
      <c r="K16" s="33">
        <v>5.6</v>
      </c>
      <c r="L16" s="33">
        <v>2</v>
      </c>
      <c r="M16" s="34">
        <v>8.4480000000000004</v>
      </c>
      <c r="N16" s="34">
        <v>2.4E-2</v>
      </c>
      <c r="O16" s="3" t="s">
        <v>36</v>
      </c>
    </row>
    <row r="17" spans="1:15" ht="15" customHeight="1">
      <c r="A17" s="15">
        <v>14</v>
      </c>
      <c r="B17" s="30">
        <v>2342</v>
      </c>
      <c r="C17" s="33">
        <v>118</v>
      </c>
      <c r="D17" s="31">
        <v>79.2</v>
      </c>
      <c r="E17" s="31">
        <v>88</v>
      </c>
      <c r="F17" s="32">
        <v>25.056000000000001</v>
      </c>
      <c r="G17" s="32">
        <v>2.52</v>
      </c>
      <c r="H17" s="30">
        <v>29000</v>
      </c>
      <c r="I17" s="30">
        <v>2211</v>
      </c>
      <c r="J17" s="33">
        <v>0.7</v>
      </c>
      <c r="K17" s="33">
        <v>3.2</v>
      </c>
      <c r="L17" s="33">
        <v>2.4</v>
      </c>
      <c r="M17" s="34">
        <v>9.48</v>
      </c>
      <c r="N17" s="34">
        <v>4.8000000000000001E-2</v>
      </c>
      <c r="O17" s="3" t="s">
        <v>36</v>
      </c>
    </row>
    <row r="18" spans="1:15" ht="15" customHeight="1">
      <c r="A18" s="15">
        <v>15</v>
      </c>
      <c r="B18" s="30">
        <v>2370</v>
      </c>
      <c r="C18" s="33">
        <v>108.4</v>
      </c>
      <c r="D18" s="33">
        <v>41.9</v>
      </c>
      <c r="E18" s="33">
        <v>67.5</v>
      </c>
      <c r="F18" s="34">
        <v>20.495999999999999</v>
      </c>
      <c r="G18" s="34">
        <v>1.6319999999999999</v>
      </c>
      <c r="H18" s="30">
        <v>30500</v>
      </c>
      <c r="I18" s="30">
        <v>2436</v>
      </c>
      <c r="J18" s="33">
        <v>0.8</v>
      </c>
      <c r="K18" s="33">
        <v>3.7</v>
      </c>
      <c r="L18" s="33">
        <v>2.8</v>
      </c>
      <c r="M18" s="34">
        <v>10.032</v>
      </c>
      <c r="N18" s="34">
        <v>3.7999999999999999E-2</v>
      </c>
      <c r="O18" s="3" t="s">
        <v>36</v>
      </c>
    </row>
    <row r="19" spans="1:15" ht="15" customHeight="1">
      <c r="A19" s="15">
        <v>16</v>
      </c>
      <c r="B19" s="30">
        <v>2333</v>
      </c>
      <c r="C19" s="33">
        <v>102</v>
      </c>
      <c r="D19" s="33">
        <v>98</v>
      </c>
      <c r="E19" s="33">
        <v>96</v>
      </c>
      <c r="F19" s="34">
        <v>33.648000000000003</v>
      </c>
      <c r="G19" s="34">
        <v>3.456</v>
      </c>
      <c r="H19" s="30">
        <v>29000</v>
      </c>
      <c r="I19" s="30">
        <v>2330</v>
      </c>
      <c r="J19" s="33">
        <v>1.7</v>
      </c>
      <c r="K19" s="33">
        <v>4.2</v>
      </c>
      <c r="L19" s="33">
        <v>2</v>
      </c>
      <c r="M19" s="34">
        <v>10.176</v>
      </c>
      <c r="N19" s="34">
        <v>4.2999999999999997E-2</v>
      </c>
      <c r="O19" s="3" t="s">
        <v>36</v>
      </c>
    </row>
    <row r="20" spans="1:15" ht="15" customHeight="1">
      <c r="A20" s="15">
        <v>17</v>
      </c>
      <c r="B20" s="30">
        <v>2338</v>
      </c>
      <c r="C20" s="33">
        <v>123.8</v>
      </c>
      <c r="D20" s="33">
        <v>85.5</v>
      </c>
      <c r="E20" s="33">
        <v>18</v>
      </c>
      <c r="F20" s="34">
        <v>21.216000000000001</v>
      </c>
      <c r="G20" s="34">
        <v>1.8240000000000001</v>
      </c>
      <c r="H20" s="30">
        <v>29000</v>
      </c>
      <c r="I20" s="30">
        <v>2339</v>
      </c>
      <c r="J20" s="33">
        <v>1.8</v>
      </c>
      <c r="K20" s="33">
        <v>4.5999999999999996</v>
      </c>
      <c r="L20" s="33">
        <v>5.6</v>
      </c>
      <c r="M20" s="34">
        <v>11.784000000000001</v>
      </c>
      <c r="N20" s="34">
        <v>4.8000000000000001E-2</v>
      </c>
      <c r="O20" s="3" t="s">
        <v>36</v>
      </c>
    </row>
    <row r="21" spans="1:15" ht="15" customHeight="1">
      <c r="A21" s="15">
        <v>18</v>
      </c>
      <c r="B21" s="30">
        <v>2368</v>
      </c>
      <c r="C21" s="33">
        <v>106.2</v>
      </c>
      <c r="D21" s="33">
        <v>91</v>
      </c>
      <c r="E21" s="33">
        <v>94</v>
      </c>
      <c r="F21" s="34">
        <v>22.74</v>
      </c>
      <c r="G21" s="34">
        <v>2.64</v>
      </c>
      <c r="H21" s="30">
        <v>30000</v>
      </c>
      <c r="I21" s="30">
        <v>2306</v>
      </c>
      <c r="J21" s="33">
        <v>1.5</v>
      </c>
      <c r="K21" s="33">
        <v>4.3</v>
      </c>
      <c r="L21" s="33">
        <v>2.7</v>
      </c>
      <c r="M21" s="34">
        <v>9.84</v>
      </c>
      <c r="N21" s="34">
        <v>5.8000000000000003E-2</v>
      </c>
      <c r="O21" s="3" t="s">
        <v>36</v>
      </c>
    </row>
    <row r="22" spans="1:15" ht="15" customHeight="1">
      <c r="A22" s="15">
        <v>19</v>
      </c>
      <c r="B22" s="30">
        <v>2385</v>
      </c>
      <c r="C22" s="33">
        <v>83.6</v>
      </c>
      <c r="D22" s="33">
        <v>67.2</v>
      </c>
      <c r="E22" s="33">
        <v>78</v>
      </c>
      <c r="F22" s="34">
        <v>23.34</v>
      </c>
      <c r="G22" s="34">
        <v>3.12</v>
      </c>
      <c r="H22" s="30">
        <v>30000</v>
      </c>
      <c r="I22" s="30">
        <v>2293</v>
      </c>
      <c r="J22" s="33">
        <v>1.7</v>
      </c>
      <c r="K22" s="33">
        <v>4.5999999999999996</v>
      </c>
      <c r="L22" s="33">
        <v>2.2999999999999998</v>
      </c>
      <c r="M22" s="34">
        <v>9.7200000000000006</v>
      </c>
      <c r="N22" s="34">
        <v>4.2999999999999997E-2</v>
      </c>
      <c r="O22" s="3" t="s">
        <v>36</v>
      </c>
    </row>
    <row r="23" spans="1:15" ht="15" customHeight="1">
      <c r="A23" s="15">
        <v>20</v>
      </c>
      <c r="B23" s="30">
        <v>2281</v>
      </c>
      <c r="C23" s="33">
        <v>101.6</v>
      </c>
      <c r="D23" s="33">
        <v>89</v>
      </c>
      <c r="E23" s="33">
        <v>93.8</v>
      </c>
      <c r="F23" s="34">
        <v>23.52</v>
      </c>
      <c r="G23" s="34">
        <v>2.952</v>
      </c>
      <c r="H23" s="30">
        <v>30000</v>
      </c>
      <c r="I23" s="30">
        <v>2279</v>
      </c>
      <c r="J23" s="33">
        <v>1.6</v>
      </c>
      <c r="K23" s="33">
        <v>4.5999999999999996</v>
      </c>
      <c r="L23" s="33">
        <v>2.7</v>
      </c>
      <c r="M23" s="34">
        <v>9.4320000000000004</v>
      </c>
      <c r="N23" s="34">
        <v>3.7999999999999999E-2</v>
      </c>
      <c r="O23" s="3" t="s">
        <v>36</v>
      </c>
    </row>
    <row r="24" spans="1:15" ht="15" customHeight="1">
      <c r="A24" s="15">
        <v>21</v>
      </c>
      <c r="B24" s="30">
        <v>2326</v>
      </c>
      <c r="C24" s="31">
        <v>101.1</v>
      </c>
      <c r="D24" s="31">
        <v>84.4</v>
      </c>
      <c r="E24" s="31">
        <v>134</v>
      </c>
      <c r="F24" s="32">
        <v>36.287999999999997</v>
      </c>
      <c r="G24" s="32">
        <v>4.056</v>
      </c>
      <c r="H24" s="30">
        <v>31000</v>
      </c>
      <c r="I24" s="30">
        <v>2224</v>
      </c>
      <c r="J24" s="33">
        <v>1.5</v>
      </c>
      <c r="K24" s="33">
        <v>4.3</v>
      </c>
      <c r="L24" s="33">
        <v>2.8</v>
      </c>
      <c r="M24" s="34">
        <v>9.4320000000000004</v>
      </c>
      <c r="N24" s="34">
        <v>4.2999999999999997E-2</v>
      </c>
      <c r="O24" s="3" t="s">
        <v>36</v>
      </c>
    </row>
    <row r="25" spans="1:15" ht="15" customHeight="1">
      <c r="A25" s="15">
        <v>22</v>
      </c>
      <c r="B25" s="30">
        <v>2314</v>
      </c>
      <c r="C25" s="31">
        <v>103.8</v>
      </c>
      <c r="D25" s="31">
        <v>72.400000000000006</v>
      </c>
      <c r="E25" s="31">
        <v>100</v>
      </c>
      <c r="F25" s="32">
        <v>27.648</v>
      </c>
      <c r="G25" s="32">
        <v>2.544</v>
      </c>
      <c r="H25" s="30">
        <v>30000</v>
      </c>
      <c r="I25" s="30">
        <v>2306</v>
      </c>
      <c r="J25" s="33">
        <v>1.5</v>
      </c>
      <c r="K25" s="33">
        <v>4.8</v>
      </c>
      <c r="L25" s="33">
        <v>2.4</v>
      </c>
      <c r="M25" s="34">
        <v>9.5519999999999996</v>
      </c>
      <c r="N25" s="34">
        <v>3.4000000000000002E-2</v>
      </c>
      <c r="O25" s="3" t="s">
        <v>36</v>
      </c>
    </row>
    <row r="26" spans="1:15" ht="15" customHeight="1">
      <c r="A26" s="15">
        <v>23</v>
      </c>
      <c r="B26" s="30">
        <v>2344</v>
      </c>
      <c r="C26" s="31">
        <v>99.8</v>
      </c>
      <c r="D26" s="31">
        <v>74.8</v>
      </c>
      <c r="E26" s="31">
        <v>90</v>
      </c>
      <c r="F26" s="32">
        <v>24.96</v>
      </c>
      <c r="G26" s="32">
        <v>2.6160000000000001</v>
      </c>
      <c r="H26" s="30">
        <v>30000</v>
      </c>
      <c r="I26" s="30">
        <v>2318</v>
      </c>
      <c r="J26" s="33">
        <v>1.1000000000000001</v>
      </c>
      <c r="K26" s="33">
        <v>4.8</v>
      </c>
      <c r="L26" s="33">
        <v>2.2000000000000002</v>
      </c>
      <c r="M26" s="34">
        <v>10.128</v>
      </c>
      <c r="N26" s="34">
        <v>2.4E-2</v>
      </c>
      <c r="O26" s="3" t="s">
        <v>36</v>
      </c>
    </row>
    <row r="27" spans="1:15" ht="15" customHeight="1">
      <c r="A27" s="15">
        <v>24</v>
      </c>
      <c r="B27" s="30">
        <v>2361</v>
      </c>
      <c r="C27" s="31">
        <v>94.9</v>
      </c>
      <c r="D27" s="31">
        <v>80.2</v>
      </c>
      <c r="E27" s="31">
        <v>74</v>
      </c>
      <c r="F27" s="32">
        <v>16.751999999999999</v>
      </c>
      <c r="G27" s="32">
        <v>2.0640000000000001</v>
      </c>
      <c r="H27" s="30">
        <v>30000</v>
      </c>
      <c r="I27" s="30">
        <v>2258</v>
      </c>
      <c r="J27" s="33">
        <v>0.8</v>
      </c>
      <c r="K27" s="33">
        <v>4.5</v>
      </c>
      <c r="L27" s="33">
        <v>2.4</v>
      </c>
      <c r="M27" s="34">
        <v>8.52</v>
      </c>
      <c r="N27" s="34">
        <v>5.2999999999999999E-2</v>
      </c>
      <c r="O27" s="3" t="s">
        <v>36</v>
      </c>
    </row>
    <row r="28" spans="1:15" ht="15" customHeight="1">
      <c r="A28" s="15">
        <v>25</v>
      </c>
      <c r="B28" s="30">
        <v>2319</v>
      </c>
      <c r="C28" s="31">
        <v>88.8</v>
      </c>
      <c r="D28" s="31">
        <v>76.8</v>
      </c>
      <c r="E28" s="31">
        <v>82.8</v>
      </c>
      <c r="F28" s="32">
        <v>26.76</v>
      </c>
      <c r="G28" s="32">
        <v>2.52</v>
      </c>
      <c r="H28" s="30">
        <v>31000</v>
      </c>
      <c r="I28" s="30">
        <v>2407</v>
      </c>
      <c r="J28" s="33">
        <v>0.8</v>
      </c>
      <c r="K28" s="33">
        <v>4.5</v>
      </c>
      <c r="L28" s="33">
        <v>2.4</v>
      </c>
      <c r="M28" s="34">
        <v>7.1280000000000001</v>
      </c>
      <c r="N28" s="34">
        <v>3.7999999999999999E-2</v>
      </c>
      <c r="O28" s="3" t="s">
        <v>36</v>
      </c>
    </row>
    <row r="29" spans="1:15" ht="15" customHeight="1">
      <c r="A29" s="15">
        <v>26</v>
      </c>
      <c r="B29" s="30">
        <v>2335</v>
      </c>
      <c r="C29" s="31">
        <v>89.4</v>
      </c>
      <c r="D29" s="31">
        <v>77</v>
      </c>
      <c r="E29" s="31">
        <v>88</v>
      </c>
      <c r="F29" s="32">
        <v>26.064</v>
      </c>
      <c r="G29" s="32">
        <v>2.8559999999999999</v>
      </c>
      <c r="H29" s="30">
        <v>28000</v>
      </c>
      <c r="I29" s="30">
        <v>2256</v>
      </c>
      <c r="J29" s="33">
        <v>1</v>
      </c>
      <c r="K29" s="33">
        <v>4.9000000000000004</v>
      </c>
      <c r="L29" s="33">
        <v>2.2000000000000002</v>
      </c>
      <c r="M29" s="34">
        <v>7.76</v>
      </c>
      <c r="N29" s="34">
        <v>4.8000000000000001E-2</v>
      </c>
      <c r="O29" s="3" t="s">
        <v>36</v>
      </c>
    </row>
    <row r="30" spans="1:15" ht="15" customHeight="1">
      <c r="A30" s="15">
        <v>27</v>
      </c>
      <c r="B30" s="30">
        <v>2346</v>
      </c>
      <c r="C30" s="31">
        <v>86.2</v>
      </c>
      <c r="D30" s="31">
        <v>71.400000000000006</v>
      </c>
      <c r="E30" s="31">
        <v>90</v>
      </c>
      <c r="F30" s="32">
        <v>29.1</v>
      </c>
      <c r="G30" s="32">
        <v>3.0720000000000001</v>
      </c>
      <c r="H30" s="30">
        <v>28000</v>
      </c>
      <c r="I30" s="30">
        <v>2249</v>
      </c>
      <c r="J30" s="33">
        <v>1</v>
      </c>
      <c r="K30" s="33">
        <v>4.8</v>
      </c>
      <c r="L30" s="33">
        <v>2.4</v>
      </c>
      <c r="M30" s="34">
        <v>10.584</v>
      </c>
      <c r="N30" s="34">
        <v>5.2999999999999999E-2</v>
      </c>
      <c r="O30" s="3" t="s">
        <v>36</v>
      </c>
    </row>
    <row r="31" spans="1:15" ht="15" customHeight="1">
      <c r="A31" s="15">
        <v>28</v>
      </c>
      <c r="B31" s="30">
        <v>2257</v>
      </c>
      <c r="C31" s="31">
        <v>65.2</v>
      </c>
      <c r="D31" s="31">
        <v>53.6</v>
      </c>
      <c r="E31" s="31">
        <v>78</v>
      </c>
      <c r="F31" s="32">
        <v>24.192</v>
      </c>
      <c r="G31" s="32">
        <v>2.6880000000000002</v>
      </c>
      <c r="H31" s="30">
        <v>29000</v>
      </c>
      <c r="I31" s="30">
        <v>2359</v>
      </c>
      <c r="J31" s="33">
        <v>1.2</v>
      </c>
      <c r="K31" s="33">
        <v>5.0999999999999996</v>
      </c>
      <c r="L31" s="33">
        <v>2.4</v>
      </c>
      <c r="M31" s="34">
        <v>9.0719999999999992</v>
      </c>
      <c r="N31" s="34">
        <v>5.8000000000000003E-2</v>
      </c>
      <c r="O31" s="3" t="s">
        <v>36</v>
      </c>
    </row>
    <row r="32" spans="1:15" ht="15" customHeight="1">
      <c r="A32" s="15">
        <v>29</v>
      </c>
      <c r="B32" s="30">
        <v>2374</v>
      </c>
      <c r="C32" s="31">
        <v>127.4</v>
      </c>
      <c r="D32" s="31">
        <v>85.2</v>
      </c>
      <c r="E32" s="31">
        <v>44</v>
      </c>
      <c r="F32" s="32">
        <v>25.728000000000002</v>
      </c>
      <c r="G32" s="32">
        <v>2.1360000000000001</v>
      </c>
      <c r="H32" s="30">
        <v>30000</v>
      </c>
      <c r="I32" s="30">
        <v>2268</v>
      </c>
      <c r="J32" s="33">
        <v>1.4</v>
      </c>
      <c r="K32" s="33">
        <v>4.2</v>
      </c>
      <c r="L32" s="33">
        <v>1.6</v>
      </c>
      <c r="M32" s="34">
        <v>10.103999999999999</v>
      </c>
      <c r="N32" s="34">
        <v>3.4000000000000002E-2</v>
      </c>
      <c r="O32" s="3" t="s">
        <v>36</v>
      </c>
    </row>
    <row r="33" spans="1:15" ht="15" customHeight="1">
      <c r="A33" s="15"/>
      <c r="B33" s="30"/>
      <c r="C33" s="31"/>
      <c r="D33" s="31"/>
      <c r="E33" s="31"/>
      <c r="F33" s="32"/>
      <c r="G33" s="32"/>
      <c r="H33" s="30"/>
      <c r="I33" s="30"/>
      <c r="J33" s="33"/>
      <c r="K33" s="33"/>
      <c r="L33" s="33"/>
      <c r="M33" s="34"/>
      <c r="N33" s="34"/>
      <c r="O33" s="3"/>
    </row>
    <row r="34" spans="1:15" ht="15" customHeight="1">
      <c r="A34" s="15"/>
      <c r="B34" s="30"/>
      <c r="C34" s="31"/>
      <c r="D34" s="31"/>
      <c r="E34" s="31"/>
      <c r="F34" s="32"/>
      <c r="G34" s="32"/>
      <c r="H34" s="30"/>
      <c r="I34" s="30"/>
      <c r="J34" s="33"/>
      <c r="K34" s="33"/>
      <c r="L34" s="33"/>
      <c r="M34" s="34"/>
      <c r="N34" s="34"/>
      <c r="O34" s="3"/>
    </row>
    <row r="35" spans="1:15" ht="15" customHeight="1">
      <c r="A35" s="48" t="s">
        <v>35</v>
      </c>
      <c r="B35" s="3">
        <f>SUM(B4:B34)</f>
        <v>67553</v>
      </c>
      <c r="C35" s="16">
        <f t="shared" ref="C35:N35" si="0">SUM(C4:C34)</f>
        <v>2888.8</v>
      </c>
      <c r="D35" s="16">
        <f t="shared" si="0"/>
        <v>2336.7000000000003</v>
      </c>
      <c r="E35" s="16">
        <f t="shared" si="0"/>
        <v>2579.6999999999998</v>
      </c>
      <c r="F35" s="4">
        <f t="shared" si="0"/>
        <v>737.02799999999991</v>
      </c>
      <c r="G35" s="4">
        <f t="shared" si="0"/>
        <v>81.67919999999998</v>
      </c>
      <c r="H35" s="3">
        <f t="shared" si="0"/>
        <v>859000</v>
      </c>
      <c r="I35" s="3">
        <f t="shared" si="0"/>
        <v>66192</v>
      </c>
      <c r="J35" s="16">
        <f t="shared" si="0"/>
        <v>34.200000000000003</v>
      </c>
      <c r="K35" s="16">
        <f t="shared" si="0"/>
        <v>133.39999999999998</v>
      </c>
      <c r="L35" s="16">
        <f t="shared" si="0"/>
        <v>68.8</v>
      </c>
      <c r="M35" s="4">
        <f t="shared" si="0"/>
        <v>262.49599999999998</v>
      </c>
      <c r="N35" s="4">
        <f t="shared" si="0"/>
        <v>1.1880000000000006</v>
      </c>
      <c r="O35" s="3" t="s">
        <v>36</v>
      </c>
    </row>
    <row r="36" spans="1:15" ht="20.100000000000001" customHeight="1">
      <c r="A36" s="48" t="s">
        <v>2</v>
      </c>
      <c r="B36" s="3">
        <f>MIN(B4:B34)</f>
        <v>2194</v>
      </c>
      <c r="C36" s="16">
        <f t="shared" ref="C36:N36" si="1">MIN(C4:C34)</f>
        <v>65.2</v>
      </c>
      <c r="D36" s="16">
        <f t="shared" si="1"/>
        <v>41.9</v>
      </c>
      <c r="E36" s="16">
        <f t="shared" si="1"/>
        <v>18</v>
      </c>
      <c r="F36" s="4">
        <f t="shared" si="1"/>
        <v>16.751999999999999</v>
      </c>
      <c r="G36" s="4">
        <f t="shared" si="1"/>
        <v>1.6319999999999999</v>
      </c>
      <c r="H36" s="3">
        <f t="shared" si="1"/>
        <v>28000</v>
      </c>
      <c r="I36" s="3">
        <f t="shared" si="1"/>
        <v>2109</v>
      </c>
      <c r="J36" s="16">
        <f t="shared" si="1"/>
        <v>0.1</v>
      </c>
      <c r="K36" s="16">
        <f t="shared" si="1"/>
        <v>3.2</v>
      </c>
      <c r="L36" s="16">
        <f t="shared" si="1"/>
        <v>1.2</v>
      </c>
      <c r="M36" s="4">
        <f t="shared" si="1"/>
        <v>6.3360000000000003</v>
      </c>
      <c r="N36" s="4">
        <f t="shared" si="1"/>
        <v>2.4E-2</v>
      </c>
      <c r="O36" s="3" t="s">
        <v>36</v>
      </c>
    </row>
    <row r="37" spans="1:15" ht="20.100000000000001" customHeight="1">
      <c r="A37" s="48" t="s">
        <v>3</v>
      </c>
      <c r="B37" s="3">
        <f>MAX(B4:B34)</f>
        <v>2472</v>
      </c>
      <c r="C37" s="16">
        <f t="shared" ref="C37:N37" si="2">MAX(C4:C34)</f>
        <v>127.4</v>
      </c>
      <c r="D37" s="16">
        <f t="shared" si="2"/>
        <v>98</v>
      </c>
      <c r="E37" s="16">
        <f t="shared" si="2"/>
        <v>190</v>
      </c>
      <c r="F37" s="4">
        <f t="shared" si="2"/>
        <v>36.287999999999997</v>
      </c>
      <c r="G37" s="4">
        <f t="shared" si="2"/>
        <v>4.1760000000000002</v>
      </c>
      <c r="H37" s="3">
        <f t="shared" si="2"/>
        <v>31000</v>
      </c>
      <c r="I37" s="3">
        <f t="shared" si="2"/>
        <v>2436</v>
      </c>
      <c r="J37" s="16">
        <f t="shared" si="2"/>
        <v>1.9</v>
      </c>
      <c r="K37" s="16">
        <f t="shared" si="2"/>
        <v>5.8</v>
      </c>
      <c r="L37" s="16">
        <f t="shared" si="2"/>
        <v>5.6</v>
      </c>
      <c r="M37" s="4">
        <f t="shared" si="2"/>
        <v>11.784000000000001</v>
      </c>
      <c r="N37" s="4">
        <f t="shared" si="2"/>
        <v>5.8000000000000003E-2</v>
      </c>
      <c r="O37" s="3" t="s">
        <v>36</v>
      </c>
    </row>
    <row r="38" spans="1:15" ht="19.5" customHeight="1">
      <c r="A38" s="48" t="s">
        <v>4</v>
      </c>
      <c r="B38" s="3">
        <f>AVERAGE(B4:B34)</f>
        <v>2329.4137931034484</v>
      </c>
      <c r="C38" s="16">
        <f t="shared" ref="C38:N38" si="3">AVERAGE(C4:C34)</f>
        <v>99.613793103448288</v>
      </c>
      <c r="D38" s="16">
        <f t="shared" si="3"/>
        <v>80.57586206896552</v>
      </c>
      <c r="E38" s="16">
        <f t="shared" si="3"/>
        <v>88.955172413793093</v>
      </c>
      <c r="F38" s="4">
        <f t="shared" si="3"/>
        <v>25.414758620689653</v>
      </c>
      <c r="G38" s="4">
        <f t="shared" si="3"/>
        <v>2.816524137931034</v>
      </c>
      <c r="H38" s="3">
        <f>ROUND((AVERAGE(H4:H34)),-3)</f>
        <v>30000</v>
      </c>
      <c r="I38" s="3">
        <f t="shared" si="3"/>
        <v>2282.4827586206898</v>
      </c>
      <c r="J38" s="16">
        <f t="shared" si="3"/>
        <v>1.1793103448275863</v>
      </c>
      <c r="K38" s="16">
        <f t="shared" si="3"/>
        <v>4.5999999999999996</v>
      </c>
      <c r="L38" s="16">
        <f t="shared" si="3"/>
        <v>2.3724137931034481</v>
      </c>
      <c r="M38" s="4">
        <f t="shared" si="3"/>
        <v>9.0515862068965518</v>
      </c>
      <c r="N38" s="4">
        <f t="shared" si="3"/>
        <v>4.0965517241379333E-2</v>
      </c>
      <c r="O38" s="3" t="s">
        <v>36</v>
      </c>
    </row>
  </sheetData>
  <mergeCells count="6">
    <mergeCell ref="B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1938" priority="291" stopIfTrue="1" operator="greaterThan">
      <formula>40</formula>
    </cfRule>
  </conditionalFormatting>
  <conditionalFormatting sqref="J39:J65536 J2:J3 J5:J34">
    <cfRule type="cellIs" dxfId="1937" priority="290" stopIfTrue="1" operator="greaterThan">
      <formula>10</formula>
    </cfRule>
  </conditionalFormatting>
  <conditionalFormatting sqref="L39:L65536 L2:L3 L5:L34">
    <cfRule type="cellIs" dxfId="1936" priority="289" stopIfTrue="1" operator="greaterThan">
      <formula>10</formula>
    </cfRule>
  </conditionalFormatting>
  <conditionalFormatting sqref="M39:M65536 M2:M3 M5:M34">
    <cfRule type="cellIs" dxfId="1935" priority="288" stopIfTrue="1" operator="greaterThan">
      <formula>20</formula>
    </cfRule>
  </conditionalFormatting>
  <conditionalFormatting sqref="N39:N65536 N2:N3 N5:N34">
    <cfRule type="cellIs" dxfId="1934" priority="287" stopIfTrue="1" operator="greaterThan">
      <formula>2</formula>
    </cfRule>
  </conditionalFormatting>
  <conditionalFormatting sqref="O2:O65536">
    <cfRule type="cellIs" dxfId="1933" priority="286" stopIfTrue="1" operator="greaterThan">
      <formula>3000</formula>
    </cfRule>
  </conditionalFormatting>
  <conditionalFormatting sqref="K13:K14">
    <cfRule type="cellIs" dxfId="1932" priority="285" stopIfTrue="1" operator="greaterThan">
      <formula>40</formula>
    </cfRule>
  </conditionalFormatting>
  <conditionalFormatting sqref="J13:J14">
    <cfRule type="cellIs" dxfId="1931" priority="284" stopIfTrue="1" operator="greaterThan">
      <formula>10</formula>
    </cfRule>
  </conditionalFormatting>
  <conditionalFormatting sqref="L13:L14">
    <cfRule type="cellIs" dxfId="1930" priority="283" stopIfTrue="1" operator="greaterThan">
      <formula>10</formula>
    </cfRule>
  </conditionalFormatting>
  <conditionalFormatting sqref="M13:M14">
    <cfRule type="cellIs" dxfId="1929" priority="282" stopIfTrue="1" operator="greaterThan">
      <formula>20</formula>
    </cfRule>
  </conditionalFormatting>
  <conditionalFormatting sqref="N13:N14">
    <cfRule type="cellIs" dxfId="1928" priority="281" stopIfTrue="1" operator="greaterThan">
      <formula>2</formula>
    </cfRule>
  </conditionalFormatting>
  <conditionalFormatting sqref="K13">
    <cfRule type="cellIs" dxfId="1927" priority="280" stopIfTrue="1" operator="greaterThan">
      <formula>40</formula>
    </cfRule>
  </conditionalFormatting>
  <conditionalFormatting sqref="L13">
    <cfRule type="cellIs" dxfId="1926" priority="279" stopIfTrue="1" operator="greaterThan">
      <formula>10</formula>
    </cfRule>
  </conditionalFormatting>
  <conditionalFormatting sqref="M13">
    <cfRule type="cellIs" dxfId="1925" priority="278" stopIfTrue="1" operator="greaterThan">
      <formula>20</formula>
    </cfRule>
  </conditionalFormatting>
  <conditionalFormatting sqref="N13">
    <cfRule type="cellIs" dxfId="1924" priority="277" stopIfTrue="1" operator="greaterThan">
      <formula>2</formula>
    </cfRule>
  </conditionalFormatting>
  <conditionalFormatting sqref="K14">
    <cfRule type="cellIs" dxfId="1923" priority="276" stopIfTrue="1" operator="greaterThan">
      <formula>40</formula>
    </cfRule>
  </conditionalFormatting>
  <conditionalFormatting sqref="J14">
    <cfRule type="cellIs" dxfId="1922" priority="275" stopIfTrue="1" operator="greaterThan">
      <formula>10</formula>
    </cfRule>
  </conditionalFormatting>
  <conditionalFormatting sqref="L14">
    <cfRule type="cellIs" dxfId="1921" priority="274" stopIfTrue="1" operator="greaterThan">
      <formula>10</formula>
    </cfRule>
  </conditionalFormatting>
  <conditionalFormatting sqref="M14">
    <cfRule type="cellIs" dxfId="1920" priority="273" stopIfTrue="1" operator="greaterThan">
      <formula>20</formula>
    </cfRule>
  </conditionalFormatting>
  <conditionalFormatting sqref="N14">
    <cfRule type="cellIs" dxfId="1919" priority="272" stopIfTrue="1" operator="greaterThan">
      <formula>2</formula>
    </cfRule>
  </conditionalFormatting>
  <conditionalFormatting sqref="K17">
    <cfRule type="cellIs" dxfId="1918" priority="271" stopIfTrue="1" operator="greaterThan">
      <formula>40</formula>
    </cfRule>
  </conditionalFormatting>
  <conditionalFormatting sqref="J17">
    <cfRule type="cellIs" dxfId="1917" priority="270" stopIfTrue="1" operator="greaterThan">
      <formula>10</formula>
    </cfRule>
  </conditionalFormatting>
  <conditionalFormatting sqref="L17">
    <cfRule type="cellIs" dxfId="1916" priority="269" stopIfTrue="1" operator="greaterThan">
      <formula>10</formula>
    </cfRule>
  </conditionalFormatting>
  <conditionalFormatting sqref="M17">
    <cfRule type="cellIs" dxfId="1915" priority="268" stopIfTrue="1" operator="greaterThan">
      <formula>20</formula>
    </cfRule>
  </conditionalFormatting>
  <conditionalFormatting sqref="N17">
    <cfRule type="cellIs" dxfId="1914" priority="267" stopIfTrue="1" operator="greaterThan">
      <formula>2</formula>
    </cfRule>
  </conditionalFormatting>
  <conditionalFormatting sqref="K17">
    <cfRule type="cellIs" dxfId="1913" priority="266" stopIfTrue="1" operator="greaterThan">
      <formula>40</formula>
    </cfRule>
  </conditionalFormatting>
  <conditionalFormatting sqref="J17">
    <cfRule type="cellIs" dxfId="1912" priority="265" stopIfTrue="1" operator="greaterThan">
      <formula>10</formula>
    </cfRule>
  </conditionalFormatting>
  <conditionalFormatting sqref="L17">
    <cfRule type="cellIs" dxfId="1911" priority="264" stopIfTrue="1" operator="greaterThan">
      <formula>10</formula>
    </cfRule>
  </conditionalFormatting>
  <conditionalFormatting sqref="M17">
    <cfRule type="cellIs" dxfId="1910" priority="263" stopIfTrue="1" operator="greaterThan">
      <formula>20</formula>
    </cfRule>
  </conditionalFormatting>
  <conditionalFormatting sqref="N17">
    <cfRule type="cellIs" dxfId="1909" priority="262" stopIfTrue="1" operator="greaterThan">
      <formula>2</formula>
    </cfRule>
  </conditionalFormatting>
  <conditionalFormatting sqref="K21">
    <cfRule type="cellIs" dxfId="1908" priority="261" stopIfTrue="1" operator="greaterThan">
      <formula>40</formula>
    </cfRule>
  </conditionalFormatting>
  <conditionalFormatting sqref="J21">
    <cfRule type="cellIs" dxfId="1907" priority="260" stopIfTrue="1" operator="greaterThan">
      <formula>10</formula>
    </cfRule>
  </conditionalFormatting>
  <conditionalFormatting sqref="L21">
    <cfRule type="cellIs" dxfId="1906" priority="259" stopIfTrue="1" operator="greaterThan">
      <formula>10</formula>
    </cfRule>
  </conditionalFormatting>
  <conditionalFormatting sqref="M21">
    <cfRule type="cellIs" dxfId="1905" priority="258" stopIfTrue="1" operator="greaterThan">
      <formula>20</formula>
    </cfRule>
  </conditionalFormatting>
  <conditionalFormatting sqref="N21">
    <cfRule type="cellIs" dxfId="1904" priority="257" stopIfTrue="1" operator="greaterThan">
      <formula>2</formula>
    </cfRule>
  </conditionalFormatting>
  <conditionalFormatting sqref="K21">
    <cfRule type="cellIs" dxfId="1903" priority="256" stopIfTrue="1" operator="greaterThan">
      <formula>40</formula>
    </cfRule>
  </conditionalFormatting>
  <conditionalFormatting sqref="J21">
    <cfRule type="cellIs" dxfId="1902" priority="255" stopIfTrue="1" operator="greaterThan">
      <formula>10</formula>
    </cfRule>
  </conditionalFormatting>
  <conditionalFormatting sqref="L21">
    <cfRule type="cellIs" dxfId="1901" priority="254" stopIfTrue="1" operator="greaterThan">
      <formula>10</formula>
    </cfRule>
  </conditionalFormatting>
  <conditionalFormatting sqref="M21">
    <cfRule type="cellIs" dxfId="1900" priority="253" stopIfTrue="1" operator="greaterThan">
      <formula>20</formula>
    </cfRule>
  </conditionalFormatting>
  <conditionalFormatting sqref="N21">
    <cfRule type="cellIs" dxfId="1899" priority="252" stopIfTrue="1" operator="greaterThan">
      <formula>2</formula>
    </cfRule>
  </conditionalFormatting>
  <conditionalFormatting sqref="K22">
    <cfRule type="cellIs" dxfId="1898" priority="251" stopIfTrue="1" operator="greaterThan">
      <formula>40</formula>
    </cfRule>
  </conditionalFormatting>
  <conditionalFormatting sqref="L22">
    <cfRule type="cellIs" dxfId="1897" priority="250" stopIfTrue="1" operator="greaterThan">
      <formula>10</formula>
    </cfRule>
  </conditionalFormatting>
  <conditionalFormatting sqref="M22">
    <cfRule type="cellIs" dxfId="1896" priority="249" stopIfTrue="1" operator="greaterThan">
      <formula>20</formula>
    </cfRule>
  </conditionalFormatting>
  <conditionalFormatting sqref="N22">
    <cfRule type="cellIs" dxfId="1895" priority="248" stopIfTrue="1" operator="greaterThan">
      <formula>2</formula>
    </cfRule>
  </conditionalFormatting>
  <conditionalFormatting sqref="K22">
    <cfRule type="cellIs" dxfId="1894" priority="247" stopIfTrue="1" operator="greaterThan">
      <formula>40</formula>
    </cfRule>
  </conditionalFormatting>
  <conditionalFormatting sqref="L22">
    <cfRule type="cellIs" dxfId="1893" priority="246" stopIfTrue="1" operator="greaterThan">
      <formula>10</formula>
    </cfRule>
  </conditionalFormatting>
  <conditionalFormatting sqref="M22">
    <cfRule type="cellIs" dxfId="1892" priority="245" stopIfTrue="1" operator="greaterThan">
      <formula>20</formula>
    </cfRule>
  </conditionalFormatting>
  <conditionalFormatting sqref="N22">
    <cfRule type="cellIs" dxfId="1891" priority="244" stopIfTrue="1" operator="greaterThan">
      <formula>2</formula>
    </cfRule>
  </conditionalFormatting>
  <conditionalFormatting sqref="K27">
    <cfRule type="cellIs" dxfId="1890" priority="243" stopIfTrue="1" operator="greaterThan">
      <formula>40</formula>
    </cfRule>
  </conditionalFormatting>
  <conditionalFormatting sqref="J27">
    <cfRule type="cellIs" dxfId="1889" priority="242" stopIfTrue="1" operator="greaterThan">
      <formula>10</formula>
    </cfRule>
  </conditionalFormatting>
  <conditionalFormatting sqref="L27">
    <cfRule type="cellIs" dxfId="1888" priority="241" stopIfTrue="1" operator="greaterThan">
      <formula>10</formula>
    </cfRule>
  </conditionalFormatting>
  <conditionalFormatting sqref="M27">
    <cfRule type="cellIs" dxfId="1887" priority="240" stopIfTrue="1" operator="greaterThan">
      <formula>20</formula>
    </cfRule>
  </conditionalFormatting>
  <conditionalFormatting sqref="N27">
    <cfRule type="cellIs" dxfId="1886" priority="239" stopIfTrue="1" operator="greaterThan">
      <formula>2</formula>
    </cfRule>
  </conditionalFormatting>
  <conditionalFormatting sqref="K27">
    <cfRule type="cellIs" dxfId="1885" priority="238" stopIfTrue="1" operator="greaterThan">
      <formula>40</formula>
    </cfRule>
  </conditionalFormatting>
  <conditionalFormatting sqref="J27">
    <cfRule type="cellIs" dxfId="1884" priority="237" stopIfTrue="1" operator="greaterThan">
      <formula>10</formula>
    </cfRule>
  </conditionalFormatting>
  <conditionalFormatting sqref="L27">
    <cfRule type="cellIs" dxfId="1883" priority="236" stopIfTrue="1" operator="greaterThan">
      <formula>10</formula>
    </cfRule>
  </conditionalFormatting>
  <conditionalFormatting sqref="M27">
    <cfRule type="cellIs" dxfId="1882" priority="235" stopIfTrue="1" operator="greaterThan">
      <formula>20</formula>
    </cfRule>
  </conditionalFormatting>
  <conditionalFormatting sqref="N27">
    <cfRule type="cellIs" dxfId="1881" priority="234" stopIfTrue="1" operator="greaterThan">
      <formula>2</formula>
    </cfRule>
  </conditionalFormatting>
  <conditionalFormatting sqref="K27">
    <cfRule type="cellIs" dxfId="1880" priority="233" stopIfTrue="1" operator="greaterThan">
      <formula>40</formula>
    </cfRule>
  </conditionalFormatting>
  <conditionalFormatting sqref="J27">
    <cfRule type="cellIs" dxfId="1879" priority="232" stopIfTrue="1" operator="greaterThan">
      <formula>10</formula>
    </cfRule>
  </conditionalFormatting>
  <conditionalFormatting sqref="L27">
    <cfRule type="cellIs" dxfId="1878" priority="231" stopIfTrue="1" operator="greaterThan">
      <formula>10</formula>
    </cfRule>
  </conditionalFormatting>
  <conditionalFormatting sqref="M27">
    <cfRule type="cellIs" dxfId="1877" priority="230" stopIfTrue="1" operator="greaterThan">
      <formula>20</formula>
    </cfRule>
  </conditionalFormatting>
  <conditionalFormatting sqref="N27">
    <cfRule type="cellIs" dxfId="1876" priority="229" stopIfTrue="1" operator="greaterThan">
      <formula>2</formula>
    </cfRule>
  </conditionalFormatting>
  <conditionalFormatting sqref="K27">
    <cfRule type="cellIs" dxfId="1875" priority="228" stopIfTrue="1" operator="greaterThan">
      <formula>40</formula>
    </cfRule>
  </conditionalFormatting>
  <conditionalFormatting sqref="J27">
    <cfRule type="cellIs" dxfId="1874" priority="227" stopIfTrue="1" operator="greaterThan">
      <formula>10</formula>
    </cfRule>
  </conditionalFormatting>
  <conditionalFormatting sqref="L27">
    <cfRule type="cellIs" dxfId="1873" priority="226" stopIfTrue="1" operator="greaterThan">
      <formula>10</formula>
    </cfRule>
  </conditionalFormatting>
  <conditionalFormatting sqref="M27">
    <cfRule type="cellIs" dxfId="1872" priority="225" stopIfTrue="1" operator="greaterThan">
      <formula>20</formula>
    </cfRule>
  </conditionalFormatting>
  <conditionalFormatting sqref="N27">
    <cfRule type="cellIs" dxfId="1871" priority="224" stopIfTrue="1" operator="greaterThan">
      <formula>2</formula>
    </cfRule>
  </conditionalFormatting>
  <conditionalFormatting sqref="K28">
    <cfRule type="cellIs" dxfId="1870" priority="223" stopIfTrue="1" operator="greaterThan">
      <formula>40</formula>
    </cfRule>
  </conditionalFormatting>
  <conditionalFormatting sqref="J28">
    <cfRule type="cellIs" dxfId="1869" priority="222" stopIfTrue="1" operator="greaterThan">
      <formula>10</formula>
    </cfRule>
  </conditionalFormatting>
  <conditionalFormatting sqref="L28">
    <cfRule type="cellIs" dxfId="1868" priority="221" stopIfTrue="1" operator="greaterThan">
      <formula>10</formula>
    </cfRule>
  </conditionalFormatting>
  <conditionalFormatting sqref="M28">
    <cfRule type="cellIs" dxfId="1867" priority="220" stopIfTrue="1" operator="greaterThan">
      <formula>20</formula>
    </cfRule>
  </conditionalFormatting>
  <conditionalFormatting sqref="N28">
    <cfRule type="cellIs" dxfId="1866" priority="219" stopIfTrue="1" operator="greaterThan">
      <formula>2</formula>
    </cfRule>
  </conditionalFormatting>
  <conditionalFormatting sqref="K28">
    <cfRule type="cellIs" dxfId="1865" priority="218" stopIfTrue="1" operator="greaterThan">
      <formula>40</formula>
    </cfRule>
  </conditionalFormatting>
  <conditionalFormatting sqref="J28">
    <cfRule type="cellIs" dxfId="1864" priority="217" stopIfTrue="1" operator="greaterThan">
      <formula>10</formula>
    </cfRule>
  </conditionalFormatting>
  <conditionalFormatting sqref="L28">
    <cfRule type="cellIs" dxfId="1863" priority="216" stopIfTrue="1" operator="greaterThan">
      <formula>10</formula>
    </cfRule>
  </conditionalFormatting>
  <conditionalFormatting sqref="M28">
    <cfRule type="cellIs" dxfId="1862" priority="215" stopIfTrue="1" operator="greaterThan">
      <formula>20</formula>
    </cfRule>
  </conditionalFormatting>
  <conditionalFormatting sqref="N28">
    <cfRule type="cellIs" dxfId="1861" priority="214" stopIfTrue="1" operator="greaterThan">
      <formula>2</formula>
    </cfRule>
  </conditionalFormatting>
  <conditionalFormatting sqref="K4">
    <cfRule type="cellIs" dxfId="1860" priority="213" stopIfTrue="1" operator="greaterThan">
      <formula>40</formula>
    </cfRule>
  </conditionalFormatting>
  <conditionalFormatting sqref="J4">
    <cfRule type="cellIs" dxfId="1859" priority="212" stopIfTrue="1" operator="greaterThan">
      <formula>10</formula>
    </cfRule>
  </conditionalFormatting>
  <conditionalFormatting sqref="L4">
    <cfRule type="cellIs" dxfId="1858" priority="211" stopIfTrue="1" operator="greaterThan">
      <formula>10</formula>
    </cfRule>
  </conditionalFormatting>
  <conditionalFormatting sqref="M4">
    <cfRule type="cellIs" dxfId="1857" priority="210" stopIfTrue="1" operator="greaterThan">
      <formula>20</formula>
    </cfRule>
  </conditionalFormatting>
  <conditionalFormatting sqref="N4">
    <cfRule type="cellIs" dxfId="1856" priority="209" stopIfTrue="1" operator="greaterThan">
      <formula>2</formula>
    </cfRule>
  </conditionalFormatting>
  <conditionalFormatting sqref="K11">
    <cfRule type="cellIs" dxfId="1855" priority="208" stopIfTrue="1" operator="greaterThan">
      <formula>40</formula>
    </cfRule>
  </conditionalFormatting>
  <conditionalFormatting sqref="J11">
    <cfRule type="cellIs" dxfId="1854" priority="207" stopIfTrue="1" operator="greaterThan">
      <formula>10</formula>
    </cfRule>
  </conditionalFormatting>
  <conditionalFormatting sqref="L11">
    <cfRule type="cellIs" dxfId="1853" priority="206" stopIfTrue="1" operator="greaterThan">
      <formula>10</formula>
    </cfRule>
  </conditionalFormatting>
  <conditionalFormatting sqref="M11">
    <cfRule type="cellIs" dxfId="1852" priority="205" stopIfTrue="1" operator="greaterThan">
      <formula>20</formula>
    </cfRule>
  </conditionalFormatting>
  <conditionalFormatting sqref="N11">
    <cfRule type="cellIs" dxfId="1851" priority="204" stopIfTrue="1" operator="greaterThan">
      <formula>2</formula>
    </cfRule>
  </conditionalFormatting>
  <conditionalFormatting sqref="K11">
    <cfRule type="cellIs" dxfId="1850" priority="203" stopIfTrue="1" operator="greaterThan">
      <formula>40</formula>
    </cfRule>
  </conditionalFormatting>
  <conditionalFormatting sqref="J11">
    <cfRule type="cellIs" dxfId="1849" priority="202" stopIfTrue="1" operator="greaterThan">
      <formula>10</formula>
    </cfRule>
  </conditionalFormatting>
  <conditionalFormatting sqref="L11">
    <cfRule type="cellIs" dxfId="1848" priority="201" stopIfTrue="1" operator="greaterThan">
      <formula>10</formula>
    </cfRule>
  </conditionalFormatting>
  <conditionalFormatting sqref="M11">
    <cfRule type="cellIs" dxfId="1847" priority="200" stopIfTrue="1" operator="greaterThan">
      <formula>20</formula>
    </cfRule>
  </conditionalFormatting>
  <conditionalFormatting sqref="N11">
    <cfRule type="cellIs" dxfId="1846" priority="199" stopIfTrue="1" operator="greaterThan">
      <formula>2</formula>
    </cfRule>
  </conditionalFormatting>
  <conditionalFormatting sqref="J11">
    <cfRule type="cellIs" dxfId="1845" priority="198" stopIfTrue="1" operator="greaterThan">
      <formula>10</formula>
    </cfRule>
  </conditionalFormatting>
  <conditionalFormatting sqref="K11">
    <cfRule type="cellIs" dxfId="1844" priority="197" stopIfTrue="1" operator="greaterThan">
      <formula>40</formula>
    </cfRule>
  </conditionalFormatting>
  <conditionalFormatting sqref="J11">
    <cfRule type="cellIs" dxfId="1843" priority="196" stopIfTrue="1" operator="greaterThan">
      <formula>10</formula>
    </cfRule>
  </conditionalFormatting>
  <conditionalFormatting sqref="L11">
    <cfRule type="cellIs" dxfId="1842" priority="195" stopIfTrue="1" operator="greaterThan">
      <formula>10</formula>
    </cfRule>
  </conditionalFormatting>
  <conditionalFormatting sqref="M11">
    <cfRule type="cellIs" dxfId="1841" priority="194" stopIfTrue="1" operator="greaterThan">
      <formula>20</formula>
    </cfRule>
  </conditionalFormatting>
  <conditionalFormatting sqref="N11">
    <cfRule type="cellIs" dxfId="1840" priority="193" stopIfTrue="1" operator="greaterThan">
      <formula>2</formula>
    </cfRule>
  </conditionalFormatting>
  <conditionalFormatting sqref="K13">
    <cfRule type="cellIs" dxfId="1839" priority="192" stopIfTrue="1" operator="greaterThan">
      <formula>40</formula>
    </cfRule>
  </conditionalFormatting>
  <conditionalFormatting sqref="J13">
    <cfRule type="cellIs" dxfId="1838" priority="191" stopIfTrue="1" operator="greaterThan">
      <formula>10</formula>
    </cfRule>
  </conditionalFormatting>
  <conditionalFormatting sqref="L13">
    <cfRule type="cellIs" dxfId="1837" priority="190" stopIfTrue="1" operator="greaterThan">
      <formula>10</formula>
    </cfRule>
  </conditionalFormatting>
  <conditionalFormatting sqref="M13">
    <cfRule type="cellIs" dxfId="1836" priority="189" stopIfTrue="1" operator="greaterThan">
      <formula>20</formula>
    </cfRule>
  </conditionalFormatting>
  <conditionalFormatting sqref="N13">
    <cfRule type="cellIs" dxfId="1835" priority="188" stopIfTrue="1" operator="greaterThan">
      <formula>2</formula>
    </cfRule>
  </conditionalFormatting>
  <conditionalFormatting sqref="K13">
    <cfRule type="cellIs" dxfId="1834" priority="187" stopIfTrue="1" operator="greaterThan">
      <formula>40</formula>
    </cfRule>
  </conditionalFormatting>
  <conditionalFormatting sqref="L13">
    <cfRule type="cellIs" dxfId="1833" priority="186" stopIfTrue="1" operator="greaterThan">
      <formula>10</formula>
    </cfRule>
  </conditionalFormatting>
  <conditionalFormatting sqref="M13">
    <cfRule type="cellIs" dxfId="1832" priority="185" stopIfTrue="1" operator="greaterThan">
      <formula>20</formula>
    </cfRule>
  </conditionalFormatting>
  <conditionalFormatting sqref="N13">
    <cfRule type="cellIs" dxfId="1831" priority="184" stopIfTrue="1" operator="greaterThan">
      <formula>2</formula>
    </cfRule>
  </conditionalFormatting>
  <conditionalFormatting sqref="J13">
    <cfRule type="cellIs" dxfId="1830" priority="183" stopIfTrue="1" operator="greaterThan">
      <formula>10</formula>
    </cfRule>
  </conditionalFormatting>
  <conditionalFormatting sqref="J13">
    <cfRule type="cellIs" dxfId="1829" priority="182" stopIfTrue="1" operator="greaterThan">
      <formula>10</formula>
    </cfRule>
  </conditionalFormatting>
  <conditionalFormatting sqref="K13">
    <cfRule type="cellIs" dxfId="1828" priority="181" stopIfTrue="1" operator="greaterThan">
      <formula>40</formula>
    </cfRule>
  </conditionalFormatting>
  <conditionalFormatting sqref="J13">
    <cfRule type="cellIs" dxfId="1827" priority="180" stopIfTrue="1" operator="greaterThan">
      <formula>10</formula>
    </cfRule>
  </conditionalFormatting>
  <conditionalFormatting sqref="L13">
    <cfRule type="cellIs" dxfId="1826" priority="179" stopIfTrue="1" operator="greaterThan">
      <formula>10</formula>
    </cfRule>
  </conditionalFormatting>
  <conditionalFormatting sqref="M13">
    <cfRule type="cellIs" dxfId="1825" priority="178" stopIfTrue="1" operator="greaterThan">
      <formula>20</formula>
    </cfRule>
  </conditionalFormatting>
  <conditionalFormatting sqref="N13">
    <cfRule type="cellIs" dxfId="1824" priority="177" stopIfTrue="1" operator="greaterThan">
      <formula>2</formula>
    </cfRule>
  </conditionalFormatting>
  <conditionalFormatting sqref="K15">
    <cfRule type="cellIs" dxfId="1823" priority="176" stopIfTrue="1" operator="greaterThan">
      <formula>40</formula>
    </cfRule>
  </conditionalFormatting>
  <conditionalFormatting sqref="J15">
    <cfRule type="cellIs" dxfId="1822" priority="175" stopIfTrue="1" operator="greaterThan">
      <formula>10</formula>
    </cfRule>
  </conditionalFormatting>
  <conditionalFormatting sqref="L15">
    <cfRule type="cellIs" dxfId="1821" priority="174" stopIfTrue="1" operator="greaterThan">
      <formula>10</formula>
    </cfRule>
  </conditionalFormatting>
  <conditionalFormatting sqref="M15">
    <cfRule type="cellIs" dxfId="1820" priority="173" stopIfTrue="1" operator="greaterThan">
      <formula>20</formula>
    </cfRule>
  </conditionalFormatting>
  <conditionalFormatting sqref="N15">
    <cfRule type="cellIs" dxfId="1819" priority="172" stopIfTrue="1" operator="greaterThan">
      <formula>2</formula>
    </cfRule>
  </conditionalFormatting>
  <conditionalFormatting sqref="K15">
    <cfRule type="cellIs" dxfId="1818" priority="171" stopIfTrue="1" operator="greaterThan">
      <formula>40</formula>
    </cfRule>
  </conditionalFormatting>
  <conditionalFormatting sqref="L15">
    <cfRule type="cellIs" dxfId="1817" priority="170" stopIfTrue="1" operator="greaterThan">
      <formula>10</formula>
    </cfRule>
  </conditionalFormatting>
  <conditionalFormatting sqref="M15">
    <cfRule type="cellIs" dxfId="1816" priority="169" stopIfTrue="1" operator="greaterThan">
      <formula>20</formula>
    </cfRule>
  </conditionalFormatting>
  <conditionalFormatting sqref="N15">
    <cfRule type="cellIs" dxfId="1815" priority="168" stopIfTrue="1" operator="greaterThan">
      <formula>2</formula>
    </cfRule>
  </conditionalFormatting>
  <conditionalFormatting sqref="J15">
    <cfRule type="cellIs" dxfId="1814" priority="167" stopIfTrue="1" operator="greaterThan">
      <formula>10</formula>
    </cfRule>
  </conditionalFormatting>
  <conditionalFormatting sqref="J15">
    <cfRule type="cellIs" dxfId="1813" priority="166" stopIfTrue="1" operator="greaterThan">
      <formula>10</formula>
    </cfRule>
  </conditionalFormatting>
  <conditionalFormatting sqref="K15">
    <cfRule type="cellIs" dxfId="1812" priority="165" stopIfTrue="1" operator="greaterThan">
      <formula>40</formula>
    </cfRule>
  </conditionalFormatting>
  <conditionalFormatting sqref="J15">
    <cfRule type="cellIs" dxfId="1811" priority="164" stopIfTrue="1" operator="greaterThan">
      <formula>10</formula>
    </cfRule>
  </conditionalFormatting>
  <conditionalFormatting sqref="L15">
    <cfRule type="cellIs" dxfId="1810" priority="163" stopIfTrue="1" operator="greaterThan">
      <formula>10</formula>
    </cfRule>
  </conditionalFormatting>
  <conditionalFormatting sqref="M15">
    <cfRule type="cellIs" dxfId="1809" priority="162" stopIfTrue="1" operator="greaterThan">
      <formula>20</formula>
    </cfRule>
  </conditionalFormatting>
  <conditionalFormatting sqref="N15">
    <cfRule type="cellIs" dxfId="1808" priority="161" stopIfTrue="1" operator="greaterThan">
      <formula>2</formula>
    </cfRule>
  </conditionalFormatting>
  <conditionalFormatting sqref="K17">
    <cfRule type="cellIs" dxfId="1807" priority="160" stopIfTrue="1" operator="greaterThan">
      <formula>40</formula>
    </cfRule>
  </conditionalFormatting>
  <conditionalFormatting sqref="J17">
    <cfRule type="cellIs" dxfId="1806" priority="159" stopIfTrue="1" operator="greaterThan">
      <formula>10</formula>
    </cfRule>
  </conditionalFormatting>
  <conditionalFormatting sqref="L17">
    <cfRule type="cellIs" dxfId="1805" priority="158" stopIfTrue="1" operator="greaterThan">
      <formula>10</formula>
    </cfRule>
  </conditionalFormatting>
  <conditionalFormatting sqref="M17">
    <cfRule type="cellIs" dxfId="1804" priority="157" stopIfTrue="1" operator="greaterThan">
      <formula>20</formula>
    </cfRule>
  </conditionalFormatting>
  <conditionalFormatting sqref="N17">
    <cfRule type="cellIs" dxfId="1803" priority="156" stopIfTrue="1" operator="greaterThan">
      <formula>2</formula>
    </cfRule>
  </conditionalFormatting>
  <conditionalFormatting sqref="K17">
    <cfRule type="cellIs" dxfId="1802" priority="155" stopIfTrue="1" operator="greaterThan">
      <formula>40</formula>
    </cfRule>
  </conditionalFormatting>
  <conditionalFormatting sqref="J17">
    <cfRule type="cellIs" dxfId="1801" priority="154" stopIfTrue="1" operator="greaterThan">
      <formula>10</formula>
    </cfRule>
  </conditionalFormatting>
  <conditionalFormatting sqref="L17">
    <cfRule type="cellIs" dxfId="1800" priority="153" stopIfTrue="1" operator="greaterThan">
      <formula>10</formula>
    </cfRule>
  </conditionalFormatting>
  <conditionalFormatting sqref="M17">
    <cfRule type="cellIs" dxfId="1799" priority="152" stopIfTrue="1" operator="greaterThan">
      <formula>20</formula>
    </cfRule>
  </conditionalFormatting>
  <conditionalFormatting sqref="N17">
    <cfRule type="cellIs" dxfId="1798" priority="151" stopIfTrue="1" operator="greaterThan">
      <formula>2</formula>
    </cfRule>
  </conditionalFormatting>
  <conditionalFormatting sqref="K17">
    <cfRule type="cellIs" dxfId="1797" priority="150" stopIfTrue="1" operator="greaterThan">
      <formula>40</formula>
    </cfRule>
  </conditionalFormatting>
  <conditionalFormatting sqref="J17">
    <cfRule type="cellIs" dxfId="1796" priority="149" stopIfTrue="1" operator="greaterThan">
      <formula>10</formula>
    </cfRule>
  </conditionalFormatting>
  <conditionalFormatting sqref="L17">
    <cfRule type="cellIs" dxfId="1795" priority="148" stopIfTrue="1" operator="greaterThan">
      <formula>10</formula>
    </cfRule>
  </conditionalFormatting>
  <conditionalFormatting sqref="M17">
    <cfRule type="cellIs" dxfId="1794" priority="147" stopIfTrue="1" operator="greaterThan">
      <formula>20</formula>
    </cfRule>
  </conditionalFormatting>
  <conditionalFormatting sqref="N17">
    <cfRule type="cellIs" dxfId="1793" priority="146" stopIfTrue="1" operator="greaterThan">
      <formula>2</formula>
    </cfRule>
  </conditionalFormatting>
  <conditionalFormatting sqref="K5:K32">
    <cfRule type="cellIs" dxfId="1792" priority="145" stopIfTrue="1" operator="greaterThan">
      <formula>40</formula>
    </cfRule>
  </conditionalFormatting>
  <conditionalFormatting sqref="J5:J32">
    <cfRule type="cellIs" dxfId="1791" priority="144" stopIfTrue="1" operator="greaterThan">
      <formula>10</formula>
    </cfRule>
  </conditionalFormatting>
  <conditionalFormatting sqref="L5:L32">
    <cfRule type="cellIs" dxfId="1790" priority="143" stopIfTrue="1" operator="greaterThan">
      <formula>10</formula>
    </cfRule>
  </conditionalFormatting>
  <conditionalFormatting sqref="M5:M32">
    <cfRule type="cellIs" dxfId="1789" priority="142" stopIfTrue="1" operator="greaterThan">
      <formula>20</formula>
    </cfRule>
  </conditionalFormatting>
  <conditionalFormatting sqref="N5:N32">
    <cfRule type="cellIs" dxfId="1788" priority="141" stopIfTrue="1" operator="greaterThan">
      <formula>2</formula>
    </cfRule>
  </conditionalFormatting>
  <conditionalFormatting sqref="K13:K14">
    <cfRule type="cellIs" dxfId="1787" priority="140" stopIfTrue="1" operator="greaterThan">
      <formula>40</formula>
    </cfRule>
  </conditionalFormatting>
  <conditionalFormatting sqref="J13:J14">
    <cfRule type="cellIs" dxfId="1786" priority="139" stopIfTrue="1" operator="greaterThan">
      <formula>10</formula>
    </cfRule>
  </conditionalFormatting>
  <conditionalFormatting sqref="L13:L14">
    <cfRule type="cellIs" dxfId="1785" priority="138" stopIfTrue="1" operator="greaterThan">
      <formula>10</formula>
    </cfRule>
  </conditionalFormatting>
  <conditionalFormatting sqref="M13:M14">
    <cfRule type="cellIs" dxfId="1784" priority="137" stopIfTrue="1" operator="greaterThan">
      <formula>20</formula>
    </cfRule>
  </conditionalFormatting>
  <conditionalFormatting sqref="N13:N14">
    <cfRule type="cellIs" dxfId="1783" priority="136" stopIfTrue="1" operator="greaterThan">
      <formula>2</formula>
    </cfRule>
  </conditionalFormatting>
  <conditionalFormatting sqref="K13">
    <cfRule type="cellIs" dxfId="1782" priority="135" stopIfTrue="1" operator="greaterThan">
      <formula>40</formula>
    </cfRule>
  </conditionalFormatting>
  <conditionalFormatting sqref="L13">
    <cfRule type="cellIs" dxfId="1781" priority="134" stopIfTrue="1" operator="greaterThan">
      <formula>10</formula>
    </cfRule>
  </conditionalFormatting>
  <conditionalFormatting sqref="M13">
    <cfRule type="cellIs" dxfId="1780" priority="133" stopIfTrue="1" operator="greaterThan">
      <formula>20</formula>
    </cfRule>
  </conditionalFormatting>
  <conditionalFormatting sqref="N13">
    <cfRule type="cellIs" dxfId="1779" priority="132" stopIfTrue="1" operator="greaterThan">
      <formula>2</formula>
    </cfRule>
  </conditionalFormatting>
  <conditionalFormatting sqref="K14">
    <cfRule type="cellIs" dxfId="1778" priority="131" stopIfTrue="1" operator="greaterThan">
      <formula>40</formula>
    </cfRule>
  </conditionalFormatting>
  <conditionalFormatting sqref="J14">
    <cfRule type="cellIs" dxfId="1777" priority="130" stopIfTrue="1" operator="greaterThan">
      <formula>10</formula>
    </cfRule>
  </conditionalFormatting>
  <conditionalFormatting sqref="L14">
    <cfRule type="cellIs" dxfId="1776" priority="129" stopIfTrue="1" operator="greaterThan">
      <formula>10</formula>
    </cfRule>
  </conditionalFormatting>
  <conditionalFormatting sqref="M14">
    <cfRule type="cellIs" dxfId="1775" priority="128" stopIfTrue="1" operator="greaterThan">
      <formula>20</formula>
    </cfRule>
  </conditionalFormatting>
  <conditionalFormatting sqref="N14">
    <cfRule type="cellIs" dxfId="1774" priority="127" stopIfTrue="1" operator="greaterThan">
      <formula>2</formula>
    </cfRule>
  </conditionalFormatting>
  <conditionalFormatting sqref="K17">
    <cfRule type="cellIs" dxfId="1773" priority="126" stopIfTrue="1" operator="greaterThan">
      <formula>40</formula>
    </cfRule>
  </conditionalFormatting>
  <conditionalFormatting sqref="J17">
    <cfRule type="cellIs" dxfId="1772" priority="125" stopIfTrue="1" operator="greaterThan">
      <formula>10</formula>
    </cfRule>
  </conditionalFormatting>
  <conditionalFormatting sqref="L17">
    <cfRule type="cellIs" dxfId="1771" priority="124" stopIfTrue="1" operator="greaterThan">
      <formula>10</formula>
    </cfRule>
  </conditionalFormatting>
  <conditionalFormatting sqref="M17">
    <cfRule type="cellIs" dxfId="1770" priority="123" stopIfTrue="1" operator="greaterThan">
      <formula>20</formula>
    </cfRule>
  </conditionalFormatting>
  <conditionalFormatting sqref="N17">
    <cfRule type="cellIs" dxfId="1769" priority="122" stopIfTrue="1" operator="greaterThan">
      <formula>2</formula>
    </cfRule>
  </conditionalFormatting>
  <conditionalFormatting sqref="K17">
    <cfRule type="cellIs" dxfId="1768" priority="121" stopIfTrue="1" operator="greaterThan">
      <formula>40</formula>
    </cfRule>
  </conditionalFormatting>
  <conditionalFormatting sqref="J17">
    <cfRule type="cellIs" dxfId="1767" priority="120" stopIfTrue="1" operator="greaterThan">
      <formula>10</formula>
    </cfRule>
  </conditionalFormatting>
  <conditionalFormatting sqref="L17">
    <cfRule type="cellIs" dxfId="1766" priority="119" stopIfTrue="1" operator="greaterThan">
      <formula>10</formula>
    </cfRule>
  </conditionalFormatting>
  <conditionalFormatting sqref="M17">
    <cfRule type="cellIs" dxfId="1765" priority="118" stopIfTrue="1" operator="greaterThan">
      <formula>20</formula>
    </cfRule>
  </conditionalFormatting>
  <conditionalFormatting sqref="N17">
    <cfRule type="cellIs" dxfId="1764" priority="117" stopIfTrue="1" operator="greaterThan">
      <formula>2</formula>
    </cfRule>
  </conditionalFormatting>
  <conditionalFormatting sqref="K21">
    <cfRule type="cellIs" dxfId="1763" priority="116" stopIfTrue="1" operator="greaterThan">
      <formula>40</formula>
    </cfRule>
  </conditionalFormatting>
  <conditionalFormatting sqref="J21">
    <cfRule type="cellIs" dxfId="1762" priority="115" stopIfTrue="1" operator="greaterThan">
      <formula>10</formula>
    </cfRule>
  </conditionalFormatting>
  <conditionalFormatting sqref="L21">
    <cfRule type="cellIs" dxfId="1761" priority="114" stopIfTrue="1" operator="greaterThan">
      <formula>10</formula>
    </cfRule>
  </conditionalFormatting>
  <conditionalFormatting sqref="M21">
    <cfRule type="cellIs" dxfId="1760" priority="113" stopIfTrue="1" operator="greaterThan">
      <formula>20</formula>
    </cfRule>
  </conditionalFormatting>
  <conditionalFormatting sqref="N21">
    <cfRule type="cellIs" dxfId="1759" priority="112" stopIfTrue="1" operator="greaterThan">
      <formula>2</formula>
    </cfRule>
  </conditionalFormatting>
  <conditionalFormatting sqref="K21">
    <cfRule type="cellIs" dxfId="1758" priority="111" stopIfTrue="1" operator="greaterThan">
      <formula>40</formula>
    </cfRule>
  </conditionalFormatting>
  <conditionalFormatting sqref="J21">
    <cfRule type="cellIs" dxfId="1757" priority="110" stopIfTrue="1" operator="greaterThan">
      <formula>10</formula>
    </cfRule>
  </conditionalFormatting>
  <conditionalFormatting sqref="L21">
    <cfRule type="cellIs" dxfId="1756" priority="109" stopIfTrue="1" operator="greaterThan">
      <formula>10</formula>
    </cfRule>
  </conditionalFormatting>
  <conditionalFormatting sqref="M21">
    <cfRule type="cellIs" dxfId="1755" priority="108" stopIfTrue="1" operator="greaterThan">
      <formula>20</formula>
    </cfRule>
  </conditionalFormatting>
  <conditionalFormatting sqref="N21">
    <cfRule type="cellIs" dxfId="1754" priority="107" stopIfTrue="1" operator="greaterThan">
      <formula>2</formula>
    </cfRule>
  </conditionalFormatting>
  <conditionalFormatting sqref="K22">
    <cfRule type="cellIs" dxfId="1753" priority="106" stopIfTrue="1" operator="greaterThan">
      <formula>40</formula>
    </cfRule>
  </conditionalFormatting>
  <conditionalFormatting sqref="L22">
    <cfRule type="cellIs" dxfId="1752" priority="105" stopIfTrue="1" operator="greaterThan">
      <formula>10</formula>
    </cfRule>
  </conditionalFormatting>
  <conditionalFormatting sqref="M22">
    <cfRule type="cellIs" dxfId="1751" priority="104" stopIfTrue="1" operator="greaterThan">
      <formula>20</formula>
    </cfRule>
  </conditionalFormatting>
  <conditionalFormatting sqref="N22">
    <cfRule type="cellIs" dxfId="1750" priority="103" stopIfTrue="1" operator="greaterThan">
      <formula>2</formula>
    </cfRule>
  </conditionalFormatting>
  <conditionalFormatting sqref="K22">
    <cfRule type="cellIs" dxfId="1749" priority="102" stopIfTrue="1" operator="greaterThan">
      <formula>40</formula>
    </cfRule>
  </conditionalFormatting>
  <conditionalFormatting sqref="L22">
    <cfRule type="cellIs" dxfId="1748" priority="101" stopIfTrue="1" operator="greaterThan">
      <formula>10</formula>
    </cfRule>
  </conditionalFormatting>
  <conditionalFormatting sqref="M22">
    <cfRule type="cellIs" dxfId="1747" priority="100" stopIfTrue="1" operator="greaterThan">
      <formula>20</formula>
    </cfRule>
  </conditionalFormatting>
  <conditionalFormatting sqref="N22">
    <cfRule type="cellIs" dxfId="1746" priority="99" stopIfTrue="1" operator="greaterThan">
      <formula>2</formula>
    </cfRule>
  </conditionalFormatting>
  <conditionalFormatting sqref="K27">
    <cfRule type="cellIs" dxfId="1745" priority="98" stopIfTrue="1" operator="greaterThan">
      <formula>40</formula>
    </cfRule>
  </conditionalFormatting>
  <conditionalFormatting sqref="J27">
    <cfRule type="cellIs" dxfId="1744" priority="97" stopIfTrue="1" operator="greaterThan">
      <formula>10</formula>
    </cfRule>
  </conditionalFormatting>
  <conditionalFormatting sqref="L27">
    <cfRule type="cellIs" dxfId="1743" priority="96" stopIfTrue="1" operator="greaterThan">
      <formula>10</formula>
    </cfRule>
  </conditionalFormatting>
  <conditionalFormatting sqref="M27">
    <cfRule type="cellIs" dxfId="1742" priority="95" stopIfTrue="1" operator="greaterThan">
      <formula>20</formula>
    </cfRule>
  </conditionalFormatting>
  <conditionalFormatting sqref="N27">
    <cfRule type="cellIs" dxfId="1741" priority="94" stopIfTrue="1" operator="greaterThan">
      <formula>2</formula>
    </cfRule>
  </conditionalFormatting>
  <conditionalFormatting sqref="K27">
    <cfRule type="cellIs" dxfId="1740" priority="93" stopIfTrue="1" operator="greaterThan">
      <formula>40</formula>
    </cfRule>
  </conditionalFormatting>
  <conditionalFormatting sqref="J27">
    <cfRule type="cellIs" dxfId="1739" priority="92" stopIfTrue="1" operator="greaterThan">
      <formula>10</formula>
    </cfRule>
  </conditionalFormatting>
  <conditionalFormatting sqref="L27">
    <cfRule type="cellIs" dxfId="1738" priority="91" stopIfTrue="1" operator="greaterThan">
      <formula>10</formula>
    </cfRule>
  </conditionalFormatting>
  <conditionalFormatting sqref="M27">
    <cfRule type="cellIs" dxfId="1737" priority="90" stopIfTrue="1" operator="greaterThan">
      <formula>20</formula>
    </cfRule>
  </conditionalFormatting>
  <conditionalFormatting sqref="N27">
    <cfRule type="cellIs" dxfId="1736" priority="89" stopIfTrue="1" operator="greaterThan">
      <formula>2</formula>
    </cfRule>
  </conditionalFormatting>
  <conditionalFormatting sqref="K27">
    <cfRule type="cellIs" dxfId="1735" priority="88" stopIfTrue="1" operator="greaterThan">
      <formula>40</formula>
    </cfRule>
  </conditionalFormatting>
  <conditionalFormatting sqref="J27">
    <cfRule type="cellIs" dxfId="1734" priority="87" stopIfTrue="1" operator="greaterThan">
      <formula>10</formula>
    </cfRule>
  </conditionalFormatting>
  <conditionalFormatting sqref="L27">
    <cfRule type="cellIs" dxfId="1733" priority="86" stopIfTrue="1" operator="greaterThan">
      <formula>10</formula>
    </cfRule>
  </conditionalFormatting>
  <conditionalFormatting sqref="M27">
    <cfRule type="cellIs" dxfId="1732" priority="85" stopIfTrue="1" operator="greaterThan">
      <formula>20</formula>
    </cfRule>
  </conditionalFormatting>
  <conditionalFormatting sqref="N27">
    <cfRule type="cellIs" dxfId="1731" priority="84" stopIfTrue="1" operator="greaterThan">
      <formula>2</formula>
    </cfRule>
  </conditionalFormatting>
  <conditionalFormatting sqref="K27">
    <cfRule type="cellIs" dxfId="1730" priority="83" stopIfTrue="1" operator="greaterThan">
      <formula>40</formula>
    </cfRule>
  </conditionalFormatting>
  <conditionalFormatting sqref="J27">
    <cfRule type="cellIs" dxfId="1729" priority="82" stopIfTrue="1" operator="greaterThan">
      <formula>10</formula>
    </cfRule>
  </conditionalFormatting>
  <conditionalFormatting sqref="L27">
    <cfRule type="cellIs" dxfId="1728" priority="81" stopIfTrue="1" operator="greaterThan">
      <formula>10</formula>
    </cfRule>
  </conditionalFormatting>
  <conditionalFormatting sqref="M27">
    <cfRule type="cellIs" dxfId="1727" priority="80" stopIfTrue="1" operator="greaterThan">
      <formula>20</formula>
    </cfRule>
  </conditionalFormatting>
  <conditionalFormatting sqref="N27">
    <cfRule type="cellIs" dxfId="1726" priority="79" stopIfTrue="1" operator="greaterThan">
      <formula>2</formula>
    </cfRule>
  </conditionalFormatting>
  <conditionalFormatting sqref="K28">
    <cfRule type="cellIs" dxfId="1725" priority="78" stopIfTrue="1" operator="greaterThan">
      <formula>40</formula>
    </cfRule>
  </conditionalFormatting>
  <conditionalFormatting sqref="J28">
    <cfRule type="cellIs" dxfId="1724" priority="77" stopIfTrue="1" operator="greaterThan">
      <formula>10</formula>
    </cfRule>
  </conditionalFormatting>
  <conditionalFormatting sqref="L28">
    <cfRule type="cellIs" dxfId="1723" priority="76" stopIfTrue="1" operator="greaterThan">
      <formula>10</formula>
    </cfRule>
  </conditionalFormatting>
  <conditionalFormatting sqref="M28">
    <cfRule type="cellIs" dxfId="1722" priority="75" stopIfTrue="1" operator="greaterThan">
      <formula>20</formula>
    </cfRule>
  </conditionalFormatting>
  <conditionalFormatting sqref="N28">
    <cfRule type="cellIs" dxfId="1721" priority="74" stopIfTrue="1" operator="greaterThan">
      <formula>2</formula>
    </cfRule>
  </conditionalFormatting>
  <conditionalFormatting sqref="K28">
    <cfRule type="cellIs" dxfId="1720" priority="73" stopIfTrue="1" operator="greaterThan">
      <formula>40</formula>
    </cfRule>
  </conditionalFormatting>
  <conditionalFormatting sqref="J28">
    <cfRule type="cellIs" dxfId="1719" priority="72" stopIfTrue="1" operator="greaterThan">
      <formula>10</formula>
    </cfRule>
  </conditionalFormatting>
  <conditionalFormatting sqref="L28">
    <cfRule type="cellIs" dxfId="1718" priority="71" stopIfTrue="1" operator="greaterThan">
      <formula>10</formula>
    </cfRule>
  </conditionalFormatting>
  <conditionalFormatting sqref="M28">
    <cfRule type="cellIs" dxfId="1717" priority="70" stopIfTrue="1" operator="greaterThan">
      <formula>20</formula>
    </cfRule>
  </conditionalFormatting>
  <conditionalFormatting sqref="N28">
    <cfRule type="cellIs" dxfId="1716" priority="69" stopIfTrue="1" operator="greaterThan">
      <formula>2</formula>
    </cfRule>
  </conditionalFormatting>
  <conditionalFormatting sqref="K4">
    <cfRule type="cellIs" dxfId="1715" priority="68" stopIfTrue="1" operator="greaterThan">
      <formula>40</formula>
    </cfRule>
  </conditionalFormatting>
  <conditionalFormatting sqref="J4">
    <cfRule type="cellIs" dxfId="1714" priority="67" stopIfTrue="1" operator="greaterThan">
      <formula>10</formula>
    </cfRule>
  </conditionalFormatting>
  <conditionalFormatting sqref="L4">
    <cfRule type="cellIs" dxfId="1713" priority="66" stopIfTrue="1" operator="greaterThan">
      <formula>10</formula>
    </cfRule>
  </conditionalFormatting>
  <conditionalFormatting sqref="M4">
    <cfRule type="cellIs" dxfId="1712" priority="65" stopIfTrue="1" operator="greaterThan">
      <formula>20</formula>
    </cfRule>
  </conditionalFormatting>
  <conditionalFormatting sqref="N4">
    <cfRule type="cellIs" dxfId="1711" priority="64" stopIfTrue="1" operator="greaterThan">
      <formula>2</formula>
    </cfRule>
  </conditionalFormatting>
  <conditionalFormatting sqref="K11">
    <cfRule type="cellIs" dxfId="1710" priority="63" stopIfTrue="1" operator="greaterThan">
      <formula>40</formula>
    </cfRule>
  </conditionalFormatting>
  <conditionalFormatting sqref="J11">
    <cfRule type="cellIs" dxfId="1709" priority="62" stopIfTrue="1" operator="greaterThan">
      <formula>10</formula>
    </cfRule>
  </conditionalFormatting>
  <conditionalFormatting sqref="L11">
    <cfRule type="cellIs" dxfId="1708" priority="61" stopIfTrue="1" operator="greaterThan">
      <formula>10</formula>
    </cfRule>
  </conditionalFormatting>
  <conditionalFormatting sqref="M11">
    <cfRule type="cellIs" dxfId="1707" priority="60" stopIfTrue="1" operator="greaterThan">
      <formula>20</formula>
    </cfRule>
  </conditionalFormatting>
  <conditionalFormatting sqref="N11">
    <cfRule type="cellIs" dxfId="1706" priority="59" stopIfTrue="1" operator="greaterThan">
      <formula>2</formula>
    </cfRule>
  </conditionalFormatting>
  <conditionalFormatting sqref="K11">
    <cfRule type="cellIs" dxfId="1705" priority="58" stopIfTrue="1" operator="greaterThan">
      <formula>40</formula>
    </cfRule>
  </conditionalFormatting>
  <conditionalFormatting sqref="J11">
    <cfRule type="cellIs" dxfId="1704" priority="57" stopIfTrue="1" operator="greaterThan">
      <formula>10</formula>
    </cfRule>
  </conditionalFormatting>
  <conditionalFormatting sqref="L11">
    <cfRule type="cellIs" dxfId="1703" priority="56" stopIfTrue="1" operator="greaterThan">
      <formula>10</formula>
    </cfRule>
  </conditionalFormatting>
  <conditionalFormatting sqref="M11">
    <cfRule type="cellIs" dxfId="1702" priority="55" stopIfTrue="1" operator="greaterThan">
      <formula>20</formula>
    </cfRule>
  </conditionalFormatting>
  <conditionalFormatting sqref="N11">
    <cfRule type="cellIs" dxfId="1701" priority="54" stopIfTrue="1" operator="greaterThan">
      <formula>2</formula>
    </cfRule>
  </conditionalFormatting>
  <conditionalFormatting sqref="J11">
    <cfRule type="cellIs" dxfId="1700" priority="53" stopIfTrue="1" operator="greaterThan">
      <formula>10</formula>
    </cfRule>
  </conditionalFormatting>
  <conditionalFormatting sqref="K11">
    <cfRule type="cellIs" dxfId="1699" priority="52" stopIfTrue="1" operator="greaterThan">
      <formula>40</formula>
    </cfRule>
  </conditionalFormatting>
  <conditionalFormatting sqref="J11">
    <cfRule type="cellIs" dxfId="1698" priority="51" stopIfTrue="1" operator="greaterThan">
      <formula>10</formula>
    </cfRule>
  </conditionalFormatting>
  <conditionalFormatting sqref="L11">
    <cfRule type="cellIs" dxfId="1697" priority="50" stopIfTrue="1" operator="greaterThan">
      <formula>10</formula>
    </cfRule>
  </conditionalFormatting>
  <conditionalFormatting sqref="M11">
    <cfRule type="cellIs" dxfId="1696" priority="49" stopIfTrue="1" operator="greaterThan">
      <formula>20</formula>
    </cfRule>
  </conditionalFormatting>
  <conditionalFormatting sqref="N11">
    <cfRule type="cellIs" dxfId="1695" priority="48" stopIfTrue="1" operator="greaterThan">
      <formula>2</formula>
    </cfRule>
  </conditionalFormatting>
  <conditionalFormatting sqref="K13">
    <cfRule type="cellIs" dxfId="1694" priority="47" stopIfTrue="1" operator="greaterThan">
      <formula>40</formula>
    </cfRule>
  </conditionalFormatting>
  <conditionalFormatting sqref="J13">
    <cfRule type="cellIs" dxfId="1693" priority="46" stopIfTrue="1" operator="greaterThan">
      <formula>10</formula>
    </cfRule>
  </conditionalFormatting>
  <conditionalFormatting sqref="L13">
    <cfRule type="cellIs" dxfId="1692" priority="45" stopIfTrue="1" operator="greaterThan">
      <formula>10</formula>
    </cfRule>
  </conditionalFormatting>
  <conditionalFormatting sqref="M13">
    <cfRule type="cellIs" dxfId="1691" priority="44" stopIfTrue="1" operator="greaterThan">
      <formula>20</formula>
    </cfRule>
  </conditionalFormatting>
  <conditionalFormatting sqref="N13">
    <cfRule type="cellIs" dxfId="1690" priority="43" stopIfTrue="1" operator="greaterThan">
      <formula>2</formula>
    </cfRule>
  </conditionalFormatting>
  <conditionalFormatting sqref="K13">
    <cfRule type="cellIs" dxfId="1689" priority="42" stopIfTrue="1" operator="greaterThan">
      <formula>40</formula>
    </cfRule>
  </conditionalFormatting>
  <conditionalFormatting sqref="L13">
    <cfRule type="cellIs" dxfId="1688" priority="41" stopIfTrue="1" operator="greaterThan">
      <formula>10</formula>
    </cfRule>
  </conditionalFormatting>
  <conditionalFormatting sqref="M13">
    <cfRule type="cellIs" dxfId="1687" priority="40" stopIfTrue="1" operator="greaterThan">
      <formula>20</formula>
    </cfRule>
  </conditionalFormatting>
  <conditionalFormatting sqref="N13">
    <cfRule type="cellIs" dxfId="1686" priority="39" stopIfTrue="1" operator="greaterThan">
      <formula>2</formula>
    </cfRule>
  </conditionalFormatting>
  <conditionalFormatting sqref="J13">
    <cfRule type="cellIs" dxfId="1685" priority="38" stopIfTrue="1" operator="greaterThan">
      <formula>10</formula>
    </cfRule>
  </conditionalFormatting>
  <conditionalFormatting sqref="J13">
    <cfRule type="cellIs" dxfId="1684" priority="37" stopIfTrue="1" operator="greaterThan">
      <formula>10</formula>
    </cfRule>
  </conditionalFormatting>
  <conditionalFormatting sqref="K13">
    <cfRule type="cellIs" dxfId="1683" priority="36" stopIfTrue="1" operator="greaterThan">
      <formula>40</formula>
    </cfRule>
  </conditionalFormatting>
  <conditionalFormatting sqref="J13">
    <cfRule type="cellIs" dxfId="1682" priority="35" stopIfTrue="1" operator="greaterThan">
      <formula>10</formula>
    </cfRule>
  </conditionalFormatting>
  <conditionalFormatting sqref="L13">
    <cfRule type="cellIs" dxfId="1681" priority="34" stopIfTrue="1" operator="greaterThan">
      <formula>10</formula>
    </cfRule>
  </conditionalFormatting>
  <conditionalFormatting sqref="M13">
    <cfRule type="cellIs" dxfId="1680" priority="33" stopIfTrue="1" operator="greaterThan">
      <formula>20</formula>
    </cfRule>
  </conditionalFormatting>
  <conditionalFormatting sqref="N13">
    <cfRule type="cellIs" dxfId="1679" priority="32" stopIfTrue="1" operator="greaterThan">
      <formula>2</formula>
    </cfRule>
  </conditionalFormatting>
  <conditionalFormatting sqref="K15">
    <cfRule type="cellIs" dxfId="1678" priority="31" stopIfTrue="1" operator="greaterThan">
      <formula>40</formula>
    </cfRule>
  </conditionalFormatting>
  <conditionalFormatting sqref="J15">
    <cfRule type="cellIs" dxfId="1677" priority="30" stopIfTrue="1" operator="greaterThan">
      <formula>10</formula>
    </cfRule>
  </conditionalFormatting>
  <conditionalFormatting sqref="L15">
    <cfRule type="cellIs" dxfId="1676" priority="29" stopIfTrue="1" operator="greaterThan">
      <formula>10</formula>
    </cfRule>
  </conditionalFormatting>
  <conditionalFormatting sqref="M15">
    <cfRule type="cellIs" dxfId="1675" priority="28" stopIfTrue="1" operator="greaterThan">
      <formula>20</formula>
    </cfRule>
  </conditionalFormatting>
  <conditionalFormatting sqref="N15">
    <cfRule type="cellIs" dxfId="1674" priority="27" stopIfTrue="1" operator="greaterThan">
      <formula>2</formula>
    </cfRule>
  </conditionalFormatting>
  <conditionalFormatting sqref="K15">
    <cfRule type="cellIs" dxfId="1673" priority="26" stopIfTrue="1" operator="greaterThan">
      <formula>40</formula>
    </cfRule>
  </conditionalFormatting>
  <conditionalFormatting sqref="L15">
    <cfRule type="cellIs" dxfId="1672" priority="25" stopIfTrue="1" operator="greaterThan">
      <formula>10</formula>
    </cfRule>
  </conditionalFormatting>
  <conditionalFormatting sqref="M15">
    <cfRule type="cellIs" dxfId="1671" priority="24" stopIfTrue="1" operator="greaterThan">
      <formula>20</formula>
    </cfRule>
  </conditionalFormatting>
  <conditionalFormatting sqref="N15">
    <cfRule type="cellIs" dxfId="1670" priority="23" stopIfTrue="1" operator="greaterThan">
      <formula>2</formula>
    </cfRule>
  </conditionalFormatting>
  <conditionalFormatting sqref="J15">
    <cfRule type="cellIs" dxfId="1669" priority="22" stopIfTrue="1" operator="greaterThan">
      <formula>10</formula>
    </cfRule>
  </conditionalFormatting>
  <conditionalFormatting sqref="J15">
    <cfRule type="cellIs" dxfId="1668" priority="21" stopIfTrue="1" operator="greaterThan">
      <formula>10</formula>
    </cfRule>
  </conditionalFormatting>
  <conditionalFormatting sqref="K15">
    <cfRule type="cellIs" dxfId="1667" priority="20" stopIfTrue="1" operator="greaterThan">
      <formula>40</formula>
    </cfRule>
  </conditionalFormatting>
  <conditionalFormatting sqref="J15">
    <cfRule type="cellIs" dxfId="1666" priority="19" stopIfTrue="1" operator="greaterThan">
      <formula>10</formula>
    </cfRule>
  </conditionalFormatting>
  <conditionalFormatting sqref="L15">
    <cfRule type="cellIs" dxfId="1665" priority="18" stopIfTrue="1" operator="greaterThan">
      <formula>10</formula>
    </cfRule>
  </conditionalFormatting>
  <conditionalFormatting sqref="M15">
    <cfRule type="cellIs" dxfId="1664" priority="17" stopIfTrue="1" operator="greaterThan">
      <formula>20</formula>
    </cfRule>
  </conditionalFormatting>
  <conditionalFormatting sqref="N15">
    <cfRule type="cellIs" dxfId="1663" priority="16" stopIfTrue="1" operator="greaterThan">
      <formula>2</formula>
    </cfRule>
  </conditionalFormatting>
  <conditionalFormatting sqref="K17">
    <cfRule type="cellIs" dxfId="1662" priority="15" stopIfTrue="1" operator="greaterThan">
      <formula>40</formula>
    </cfRule>
  </conditionalFormatting>
  <conditionalFormatting sqref="J17">
    <cfRule type="cellIs" dxfId="1661" priority="14" stopIfTrue="1" operator="greaterThan">
      <formula>10</formula>
    </cfRule>
  </conditionalFormatting>
  <conditionalFormatting sqref="L17">
    <cfRule type="cellIs" dxfId="1660" priority="13" stopIfTrue="1" operator="greaterThan">
      <formula>10</formula>
    </cfRule>
  </conditionalFormatting>
  <conditionalFormatting sqref="M17">
    <cfRule type="cellIs" dxfId="1659" priority="12" stopIfTrue="1" operator="greaterThan">
      <formula>20</formula>
    </cfRule>
  </conditionalFormatting>
  <conditionalFormatting sqref="N17">
    <cfRule type="cellIs" dxfId="1658" priority="11" stopIfTrue="1" operator="greaterThan">
      <formula>2</formula>
    </cfRule>
  </conditionalFormatting>
  <conditionalFormatting sqref="K17">
    <cfRule type="cellIs" dxfId="1657" priority="10" stopIfTrue="1" operator="greaterThan">
      <formula>40</formula>
    </cfRule>
  </conditionalFormatting>
  <conditionalFormatting sqref="J17">
    <cfRule type="cellIs" dxfId="1656" priority="9" stopIfTrue="1" operator="greaterThan">
      <formula>10</formula>
    </cfRule>
  </conditionalFormatting>
  <conditionalFormatting sqref="L17">
    <cfRule type="cellIs" dxfId="1655" priority="8" stopIfTrue="1" operator="greaterThan">
      <formula>10</formula>
    </cfRule>
  </conditionalFormatting>
  <conditionalFormatting sqref="M17">
    <cfRule type="cellIs" dxfId="1654" priority="7" stopIfTrue="1" operator="greaterThan">
      <formula>20</formula>
    </cfRule>
  </conditionalFormatting>
  <conditionalFormatting sqref="N17">
    <cfRule type="cellIs" dxfId="1653" priority="6" stopIfTrue="1" operator="greaterThan">
      <formula>2</formula>
    </cfRule>
  </conditionalFormatting>
  <conditionalFormatting sqref="K17">
    <cfRule type="cellIs" dxfId="1652" priority="5" stopIfTrue="1" operator="greaterThan">
      <formula>40</formula>
    </cfRule>
  </conditionalFormatting>
  <conditionalFormatting sqref="J17">
    <cfRule type="cellIs" dxfId="1651" priority="4" stopIfTrue="1" operator="greaterThan">
      <formula>10</formula>
    </cfRule>
  </conditionalFormatting>
  <conditionalFormatting sqref="L17">
    <cfRule type="cellIs" dxfId="1650" priority="3" stopIfTrue="1" operator="greaterThan">
      <formula>10</formula>
    </cfRule>
  </conditionalFormatting>
  <conditionalFormatting sqref="M17">
    <cfRule type="cellIs" dxfId="1649" priority="2" stopIfTrue="1" operator="greaterThan">
      <formula>20</formula>
    </cfRule>
  </conditionalFormatting>
  <conditionalFormatting sqref="N17">
    <cfRule type="cellIs" dxfId="1648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4"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49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55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14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12" t="s">
        <v>0</v>
      </c>
      <c r="I3" s="108"/>
      <c r="J3" s="54" t="s">
        <v>6</v>
      </c>
      <c r="K3" s="54" t="s">
        <v>7</v>
      </c>
      <c r="L3" s="54" t="s">
        <v>8</v>
      </c>
      <c r="M3" s="54" t="s">
        <v>9</v>
      </c>
      <c r="N3" s="54" t="s">
        <v>10</v>
      </c>
      <c r="O3" s="13" t="s">
        <v>0</v>
      </c>
    </row>
    <row r="4" spans="1:15" ht="15" customHeight="1">
      <c r="A4" s="15">
        <v>1</v>
      </c>
      <c r="B4" s="44">
        <v>2415</v>
      </c>
      <c r="C4" s="45">
        <v>112.7</v>
      </c>
      <c r="D4" s="33">
        <v>75.2</v>
      </c>
      <c r="E4" s="33">
        <v>83.6</v>
      </c>
      <c r="F4" s="34">
        <v>29.46</v>
      </c>
      <c r="G4" s="34">
        <v>2.4239999999999999</v>
      </c>
      <c r="H4" s="30">
        <v>30000</v>
      </c>
      <c r="I4" s="30">
        <v>2402</v>
      </c>
      <c r="J4" s="33">
        <v>0.8</v>
      </c>
      <c r="K4" s="33">
        <v>4.7</v>
      </c>
      <c r="L4" s="33">
        <v>1.6</v>
      </c>
      <c r="M4" s="34">
        <v>10.007999999999999</v>
      </c>
      <c r="N4" s="34">
        <v>3.7999999999999999E-2</v>
      </c>
      <c r="O4" s="3" t="s">
        <v>36</v>
      </c>
    </row>
    <row r="5" spans="1:15" ht="15" customHeight="1">
      <c r="A5" s="15">
        <v>2</v>
      </c>
      <c r="B5" s="30">
        <v>2338</v>
      </c>
      <c r="C5" s="31">
        <v>91.4</v>
      </c>
      <c r="D5" s="31">
        <v>76.599999999999994</v>
      </c>
      <c r="E5" s="31">
        <v>73</v>
      </c>
      <c r="F5" s="32">
        <v>27.216000000000001</v>
      </c>
      <c r="G5" s="32">
        <v>3.024</v>
      </c>
      <c r="H5" s="30">
        <v>30000</v>
      </c>
      <c r="I5" s="30">
        <v>2287</v>
      </c>
      <c r="J5" s="31">
        <v>1.2</v>
      </c>
      <c r="K5" s="31">
        <v>5.4</v>
      </c>
      <c r="L5" s="31">
        <v>2</v>
      </c>
      <c r="M5" s="32">
        <v>10.055999999999999</v>
      </c>
      <c r="N5" s="32">
        <v>3.4000000000000002E-2</v>
      </c>
      <c r="O5" s="3" t="s">
        <v>36</v>
      </c>
    </row>
    <row r="6" spans="1:15" ht="15" customHeight="1">
      <c r="A6" s="15">
        <v>3</v>
      </c>
      <c r="B6" s="30">
        <v>2377</v>
      </c>
      <c r="C6" s="31">
        <v>93.6</v>
      </c>
      <c r="D6" s="31">
        <v>81.8</v>
      </c>
      <c r="E6" s="31">
        <v>91</v>
      </c>
      <c r="F6" s="32">
        <v>28.16</v>
      </c>
      <c r="G6" s="32">
        <v>2.7360000000000002</v>
      </c>
      <c r="H6" s="30">
        <v>31000</v>
      </c>
      <c r="I6" s="30">
        <v>2335</v>
      </c>
      <c r="J6" s="31">
        <v>0.8</v>
      </c>
      <c r="K6" s="31">
        <v>4.7</v>
      </c>
      <c r="L6" s="31">
        <v>1.2</v>
      </c>
      <c r="M6" s="32">
        <v>10.224</v>
      </c>
      <c r="N6" s="32">
        <v>2.9000000000000001E-2</v>
      </c>
      <c r="O6" s="3" t="s">
        <v>36</v>
      </c>
    </row>
    <row r="7" spans="1:15" ht="15" customHeight="1">
      <c r="A7" s="15">
        <v>4</v>
      </c>
      <c r="B7" s="30">
        <v>2434</v>
      </c>
      <c r="C7" s="31">
        <v>95.6</v>
      </c>
      <c r="D7" s="31">
        <v>79.400000000000006</v>
      </c>
      <c r="E7" s="31">
        <v>90</v>
      </c>
      <c r="F7" s="32">
        <v>32</v>
      </c>
      <c r="G7" s="32">
        <v>3.0960000000000001</v>
      </c>
      <c r="H7" s="30">
        <v>29000</v>
      </c>
      <c r="I7" s="30">
        <v>2463</v>
      </c>
      <c r="J7" s="31">
        <v>0.9</v>
      </c>
      <c r="K7" s="31">
        <v>4.9000000000000004</v>
      </c>
      <c r="L7" s="31">
        <v>1.4</v>
      </c>
      <c r="M7" s="32">
        <v>9.4320000000000004</v>
      </c>
      <c r="N7" s="32">
        <v>1.9E-2</v>
      </c>
      <c r="O7" s="3" t="s">
        <v>36</v>
      </c>
    </row>
    <row r="8" spans="1:15" ht="15" customHeight="1">
      <c r="A8" s="15">
        <v>5</v>
      </c>
      <c r="B8" s="30">
        <v>2417</v>
      </c>
      <c r="C8" s="31">
        <v>92</v>
      </c>
      <c r="D8" s="31">
        <v>83.2</v>
      </c>
      <c r="E8" s="31">
        <v>110</v>
      </c>
      <c r="F8" s="32">
        <v>30.911999999999999</v>
      </c>
      <c r="G8" s="32">
        <v>3.2639999999999998</v>
      </c>
      <c r="H8" s="30">
        <v>30000</v>
      </c>
      <c r="I8" s="30">
        <v>2361</v>
      </c>
      <c r="J8" s="31">
        <v>0.6</v>
      </c>
      <c r="K8" s="31">
        <v>3.9</v>
      </c>
      <c r="L8" s="31">
        <v>1.6</v>
      </c>
      <c r="M8" s="32">
        <v>11.712</v>
      </c>
      <c r="N8" s="32">
        <v>3.4000000000000002E-2</v>
      </c>
      <c r="O8" s="3" t="s">
        <v>36</v>
      </c>
    </row>
    <row r="9" spans="1:15" ht="15" customHeight="1">
      <c r="A9" s="15">
        <v>6</v>
      </c>
      <c r="B9" s="30">
        <v>2609</v>
      </c>
      <c r="C9" s="31">
        <v>75.599999999999994</v>
      </c>
      <c r="D9" s="31">
        <v>64</v>
      </c>
      <c r="E9" s="31">
        <v>80</v>
      </c>
      <c r="F9" s="32">
        <v>24.24</v>
      </c>
      <c r="G9" s="32">
        <v>1.3680000000000001</v>
      </c>
      <c r="H9" s="30">
        <v>29000</v>
      </c>
      <c r="I9" s="30">
        <v>2720</v>
      </c>
      <c r="J9" s="31">
        <v>1.1000000000000001</v>
      </c>
      <c r="K9" s="31">
        <v>5</v>
      </c>
      <c r="L9" s="31">
        <v>2.8</v>
      </c>
      <c r="M9" s="32">
        <v>11.208</v>
      </c>
      <c r="N9" s="32">
        <v>1.9E-2</v>
      </c>
      <c r="O9" s="3" t="s">
        <v>36</v>
      </c>
    </row>
    <row r="10" spans="1:15" ht="15" customHeight="1">
      <c r="A10" s="15">
        <v>7</v>
      </c>
      <c r="B10" s="30">
        <v>2426</v>
      </c>
      <c r="C10" s="31">
        <v>96.5</v>
      </c>
      <c r="D10" s="31">
        <v>66.400000000000006</v>
      </c>
      <c r="E10" s="31">
        <v>66</v>
      </c>
      <c r="F10" s="32">
        <v>19.584</v>
      </c>
      <c r="G10" s="32">
        <v>2.16</v>
      </c>
      <c r="H10" s="30">
        <v>27000</v>
      </c>
      <c r="I10" s="30">
        <v>2453</v>
      </c>
      <c r="J10" s="31">
        <v>0.8</v>
      </c>
      <c r="K10" s="31">
        <v>4.5</v>
      </c>
      <c r="L10" s="31">
        <v>2.8</v>
      </c>
      <c r="M10" s="32">
        <v>10.416</v>
      </c>
      <c r="N10" s="32">
        <v>2.9000000000000001E-2</v>
      </c>
      <c r="O10" s="3" t="s">
        <v>36</v>
      </c>
    </row>
    <row r="11" spans="1:15" ht="15" customHeight="1">
      <c r="A11" s="15">
        <v>8</v>
      </c>
      <c r="B11" s="30">
        <v>2364</v>
      </c>
      <c r="C11" s="31">
        <v>105.6</v>
      </c>
      <c r="D11" s="33">
        <v>86.9</v>
      </c>
      <c r="E11" s="33">
        <v>56</v>
      </c>
      <c r="F11" s="34">
        <v>23.376000000000001</v>
      </c>
      <c r="G11" s="34">
        <v>2.1840000000000002</v>
      </c>
      <c r="H11" s="30">
        <v>28000</v>
      </c>
      <c r="I11" s="30">
        <v>2308</v>
      </c>
      <c r="J11" s="51">
        <v>1.8</v>
      </c>
      <c r="K11" s="51">
        <v>4.5</v>
      </c>
      <c r="L11" s="33">
        <v>1.2</v>
      </c>
      <c r="M11" s="52">
        <v>12.288</v>
      </c>
      <c r="N11" s="34">
        <v>2.9000000000000001E-2</v>
      </c>
      <c r="O11" s="3" t="s">
        <v>36</v>
      </c>
    </row>
    <row r="12" spans="1:15" ht="15" customHeight="1">
      <c r="A12" s="15">
        <v>9</v>
      </c>
      <c r="B12" s="30">
        <v>2301</v>
      </c>
      <c r="C12" s="31">
        <v>77</v>
      </c>
      <c r="D12" s="31">
        <v>74.400000000000006</v>
      </c>
      <c r="E12" s="31">
        <v>100</v>
      </c>
      <c r="F12" s="32">
        <v>19.152000000000001</v>
      </c>
      <c r="G12" s="32">
        <v>1.6559999999999999</v>
      </c>
      <c r="H12" s="30">
        <v>27000</v>
      </c>
      <c r="I12" s="30">
        <v>2251</v>
      </c>
      <c r="J12" s="33">
        <v>1.1000000000000001</v>
      </c>
      <c r="K12" s="33">
        <v>5.3</v>
      </c>
      <c r="L12" s="33">
        <v>2.6</v>
      </c>
      <c r="M12" s="34">
        <v>10.992000000000001</v>
      </c>
      <c r="N12" s="34">
        <v>3.4000000000000002E-2</v>
      </c>
      <c r="O12" s="3" t="s">
        <v>36</v>
      </c>
    </row>
    <row r="13" spans="1:15" ht="15" customHeight="1">
      <c r="A13" s="15">
        <v>10</v>
      </c>
      <c r="B13" s="35">
        <v>2364</v>
      </c>
      <c r="C13" s="31">
        <v>126</v>
      </c>
      <c r="D13" s="33">
        <v>91.9</v>
      </c>
      <c r="E13" s="33">
        <v>77</v>
      </c>
      <c r="F13" s="34">
        <v>24.06</v>
      </c>
      <c r="G13" s="34">
        <v>2.64</v>
      </c>
      <c r="H13" s="30">
        <v>30000</v>
      </c>
      <c r="I13" s="30">
        <v>2331</v>
      </c>
      <c r="J13" s="51">
        <v>1</v>
      </c>
      <c r="K13" s="51">
        <v>5.0999999999999996</v>
      </c>
      <c r="L13" s="33">
        <v>1.8</v>
      </c>
      <c r="M13" s="52">
        <v>11.352</v>
      </c>
      <c r="N13" s="34">
        <v>2.9000000000000001E-2</v>
      </c>
      <c r="O13" s="3" t="s">
        <v>36</v>
      </c>
    </row>
    <row r="14" spans="1:15" ht="15" customHeight="1">
      <c r="A14" s="15">
        <v>11</v>
      </c>
      <c r="B14" s="30">
        <v>2365</v>
      </c>
      <c r="C14" s="31">
        <v>91.8</v>
      </c>
      <c r="D14" s="31">
        <v>77</v>
      </c>
      <c r="E14" s="31">
        <v>87</v>
      </c>
      <c r="F14" s="32">
        <v>23.52</v>
      </c>
      <c r="G14" s="32">
        <v>2.9039999999999999</v>
      </c>
      <c r="H14" s="30">
        <v>29000</v>
      </c>
      <c r="I14" s="30">
        <v>2334</v>
      </c>
      <c r="J14" s="33">
        <v>0.8</v>
      </c>
      <c r="K14" s="33">
        <v>5</v>
      </c>
      <c r="L14" s="33">
        <v>1.4</v>
      </c>
      <c r="M14" s="34">
        <v>9.4079999999999995</v>
      </c>
      <c r="N14" s="34">
        <v>5.2999999999999999E-2</v>
      </c>
      <c r="O14" s="3" t="s">
        <v>36</v>
      </c>
    </row>
    <row r="15" spans="1:15" ht="15" customHeight="1">
      <c r="A15" s="15">
        <v>12</v>
      </c>
      <c r="B15" s="30">
        <v>2374</v>
      </c>
      <c r="C15" s="31">
        <v>124.6</v>
      </c>
      <c r="D15" s="33">
        <v>92.9</v>
      </c>
      <c r="E15" s="33">
        <v>60</v>
      </c>
      <c r="F15" s="34">
        <v>18.48</v>
      </c>
      <c r="G15" s="34">
        <v>1.728</v>
      </c>
      <c r="H15" s="30">
        <v>28000</v>
      </c>
      <c r="I15" s="30">
        <v>2373</v>
      </c>
      <c r="J15" s="51">
        <v>1.5</v>
      </c>
      <c r="K15" s="51">
        <v>5.9</v>
      </c>
      <c r="L15" s="33">
        <v>2</v>
      </c>
      <c r="M15" s="52">
        <v>12.167999999999999</v>
      </c>
      <c r="N15" s="34">
        <v>5.8000000000000003E-2</v>
      </c>
      <c r="O15" s="3" t="s">
        <v>36</v>
      </c>
    </row>
    <row r="16" spans="1:15" ht="15" customHeight="1">
      <c r="A16" s="15">
        <v>13</v>
      </c>
      <c r="B16" s="30">
        <v>2277</v>
      </c>
      <c r="C16" s="31">
        <v>75</v>
      </c>
      <c r="D16" s="31">
        <v>69.7</v>
      </c>
      <c r="E16" s="31">
        <v>218</v>
      </c>
      <c r="F16" s="32">
        <v>28.175999999999998</v>
      </c>
      <c r="G16" s="32">
        <v>2.16</v>
      </c>
      <c r="H16" s="30">
        <v>27000</v>
      </c>
      <c r="I16" s="30">
        <v>2114</v>
      </c>
      <c r="J16" s="33">
        <v>0.9</v>
      </c>
      <c r="K16" s="33">
        <v>4.8</v>
      </c>
      <c r="L16" s="33">
        <v>5.6</v>
      </c>
      <c r="M16" s="34">
        <v>12.096</v>
      </c>
      <c r="N16" s="34">
        <v>7.6999999999999999E-2</v>
      </c>
      <c r="O16" s="3" t="s">
        <v>36</v>
      </c>
    </row>
    <row r="17" spans="1:15" ht="15" customHeight="1">
      <c r="A17" s="15">
        <v>14</v>
      </c>
      <c r="B17" s="30">
        <v>2083</v>
      </c>
      <c r="C17" s="33">
        <v>80.2</v>
      </c>
      <c r="D17" s="31">
        <v>54.1</v>
      </c>
      <c r="E17" s="31">
        <v>48</v>
      </c>
      <c r="F17" s="32">
        <v>20.783999999999999</v>
      </c>
      <c r="G17" s="32">
        <v>2.496</v>
      </c>
      <c r="H17" s="30">
        <v>29000</v>
      </c>
      <c r="I17" s="30">
        <v>2241</v>
      </c>
      <c r="J17" s="33">
        <v>0.8</v>
      </c>
      <c r="K17" s="33">
        <v>3.5</v>
      </c>
      <c r="L17" s="33">
        <v>1.2</v>
      </c>
      <c r="M17" s="34">
        <v>10.272</v>
      </c>
      <c r="N17" s="34">
        <v>6.7000000000000004E-2</v>
      </c>
      <c r="O17" s="3" t="s">
        <v>36</v>
      </c>
    </row>
    <row r="18" spans="1:15" ht="15" customHeight="1">
      <c r="A18" s="15">
        <v>15</v>
      </c>
      <c r="B18" s="30">
        <v>2231</v>
      </c>
      <c r="C18" s="33">
        <v>117.9</v>
      </c>
      <c r="D18" s="33">
        <v>91.8</v>
      </c>
      <c r="E18" s="33">
        <v>126</v>
      </c>
      <c r="F18" s="34">
        <v>36.143999999999998</v>
      </c>
      <c r="G18" s="34">
        <v>3.7679999999999998</v>
      </c>
      <c r="H18" s="30">
        <v>28000</v>
      </c>
      <c r="I18" s="30">
        <v>1353</v>
      </c>
      <c r="J18" s="33">
        <v>1.3</v>
      </c>
      <c r="K18" s="33">
        <v>5.4</v>
      </c>
      <c r="L18" s="33">
        <v>2.2000000000000002</v>
      </c>
      <c r="M18" s="34">
        <v>9.84</v>
      </c>
      <c r="N18" s="34">
        <v>5.8000000000000003E-2</v>
      </c>
      <c r="O18" s="3" t="s">
        <v>36</v>
      </c>
    </row>
    <row r="19" spans="1:15" ht="15" customHeight="1">
      <c r="A19" s="15">
        <v>16</v>
      </c>
      <c r="B19" s="30">
        <v>2318</v>
      </c>
      <c r="C19" s="33">
        <v>134.9</v>
      </c>
      <c r="D19" s="33">
        <v>93</v>
      </c>
      <c r="E19" s="33">
        <v>26</v>
      </c>
      <c r="F19" s="34">
        <v>20.736000000000001</v>
      </c>
      <c r="G19" s="34">
        <v>1.536</v>
      </c>
      <c r="H19" s="30">
        <v>28000</v>
      </c>
      <c r="I19" s="30">
        <v>2301</v>
      </c>
      <c r="J19" s="33">
        <v>1.1000000000000001</v>
      </c>
      <c r="K19" s="33">
        <v>5.5</v>
      </c>
      <c r="L19" s="33">
        <v>3</v>
      </c>
      <c r="M19" s="34">
        <v>11.928000000000001</v>
      </c>
      <c r="N19" s="34">
        <v>4.2999999999999997E-2</v>
      </c>
      <c r="O19" s="3" t="s">
        <v>36</v>
      </c>
    </row>
    <row r="20" spans="1:15" ht="15" customHeight="1">
      <c r="A20" s="15">
        <v>17</v>
      </c>
      <c r="B20" s="30">
        <v>2564</v>
      </c>
      <c r="C20" s="33">
        <v>98.7</v>
      </c>
      <c r="D20" s="33">
        <v>68.900000000000006</v>
      </c>
      <c r="E20" s="33">
        <v>92.2</v>
      </c>
      <c r="F20" s="34">
        <v>20.352</v>
      </c>
      <c r="G20" s="34">
        <v>3.2639999999999998</v>
      </c>
      <c r="H20" s="30">
        <v>27000</v>
      </c>
      <c r="I20" s="30">
        <v>2605</v>
      </c>
      <c r="J20" s="33">
        <v>1</v>
      </c>
      <c r="K20" s="33">
        <v>5.2</v>
      </c>
      <c r="L20" s="33">
        <v>2.7</v>
      </c>
      <c r="M20" s="34">
        <v>10.391999999999999</v>
      </c>
      <c r="N20" s="34">
        <v>5.2999999999999999E-2</v>
      </c>
      <c r="O20" s="3" t="s">
        <v>36</v>
      </c>
    </row>
    <row r="21" spans="1:15" ht="15" customHeight="1">
      <c r="A21" s="15">
        <v>18</v>
      </c>
      <c r="B21" s="30">
        <v>2501</v>
      </c>
      <c r="C21" s="33">
        <v>76</v>
      </c>
      <c r="D21" s="33">
        <v>77</v>
      </c>
      <c r="E21" s="33">
        <v>82.4</v>
      </c>
      <c r="F21" s="34">
        <v>29.712</v>
      </c>
      <c r="G21" s="34">
        <v>2.3519999999999999</v>
      </c>
      <c r="H21" s="30">
        <v>27000</v>
      </c>
      <c r="I21" s="30">
        <v>2446</v>
      </c>
      <c r="J21" s="33">
        <v>1</v>
      </c>
      <c r="K21" s="33">
        <v>5.4</v>
      </c>
      <c r="L21" s="33">
        <v>2.9</v>
      </c>
      <c r="M21" s="34">
        <v>9.0960000000000001</v>
      </c>
      <c r="N21" s="34">
        <v>5.8000000000000003E-2</v>
      </c>
      <c r="O21" s="3" t="s">
        <v>36</v>
      </c>
    </row>
    <row r="22" spans="1:15" ht="15" customHeight="1">
      <c r="A22" s="15">
        <v>19</v>
      </c>
      <c r="B22" s="30">
        <v>2504</v>
      </c>
      <c r="C22" s="33">
        <v>96.7</v>
      </c>
      <c r="D22" s="33">
        <v>72.5</v>
      </c>
      <c r="E22" s="33">
        <v>169.3</v>
      </c>
      <c r="F22" s="34">
        <v>29.904</v>
      </c>
      <c r="G22" s="34">
        <v>2.6880000000000002</v>
      </c>
      <c r="H22" s="30">
        <v>28000</v>
      </c>
      <c r="I22" s="30">
        <v>2534</v>
      </c>
      <c r="J22" s="33">
        <v>0.9</v>
      </c>
      <c r="K22" s="33">
        <v>4.5999999999999996</v>
      </c>
      <c r="L22" s="33">
        <v>3.6</v>
      </c>
      <c r="M22" s="34">
        <v>11.568</v>
      </c>
      <c r="N22" s="34">
        <v>5.8000000000000003E-2</v>
      </c>
      <c r="O22" s="3" t="s">
        <v>36</v>
      </c>
    </row>
    <row r="23" spans="1:15" ht="15" customHeight="1">
      <c r="A23" s="15">
        <v>20</v>
      </c>
      <c r="B23" s="30">
        <v>2376</v>
      </c>
      <c r="C23" s="33">
        <v>97</v>
      </c>
      <c r="D23" s="33">
        <v>88.2</v>
      </c>
      <c r="E23" s="33">
        <v>67.8</v>
      </c>
      <c r="F23" s="34">
        <v>28.896000000000001</v>
      </c>
      <c r="G23" s="34">
        <v>3.72</v>
      </c>
      <c r="H23" s="30">
        <v>29000</v>
      </c>
      <c r="I23" s="30">
        <v>2214</v>
      </c>
      <c r="J23" s="33">
        <v>1.2</v>
      </c>
      <c r="K23" s="33">
        <v>5.9</v>
      </c>
      <c r="L23" s="33">
        <v>3.8</v>
      </c>
      <c r="M23" s="34">
        <v>10.944000000000001</v>
      </c>
      <c r="N23" s="34">
        <v>0.154</v>
      </c>
      <c r="O23" s="3" t="s">
        <v>36</v>
      </c>
    </row>
    <row r="24" spans="1:15" ht="15" customHeight="1">
      <c r="A24" s="15">
        <v>21</v>
      </c>
      <c r="B24" s="30">
        <v>2436</v>
      </c>
      <c r="C24" s="31">
        <v>134</v>
      </c>
      <c r="D24" s="31">
        <v>90.4</v>
      </c>
      <c r="E24" s="31">
        <v>60</v>
      </c>
      <c r="F24" s="32">
        <v>18.288</v>
      </c>
      <c r="G24" s="32">
        <v>1.728</v>
      </c>
      <c r="H24" s="30">
        <v>30000</v>
      </c>
      <c r="I24" s="30">
        <v>2404</v>
      </c>
      <c r="J24" s="33">
        <v>1.5</v>
      </c>
      <c r="K24" s="33">
        <v>5.9</v>
      </c>
      <c r="L24" s="33">
        <v>2.6</v>
      </c>
      <c r="M24" s="34">
        <v>13.08</v>
      </c>
      <c r="N24" s="34">
        <v>5.8000000000000003E-2</v>
      </c>
      <c r="O24" s="3" t="s">
        <v>36</v>
      </c>
    </row>
    <row r="25" spans="1:15" ht="15" customHeight="1">
      <c r="A25" s="15">
        <v>22</v>
      </c>
      <c r="B25" s="30">
        <v>2344</v>
      </c>
      <c r="C25" s="31">
        <v>142.6</v>
      </c>
      <c r="D25" s="31">
        <v>93.5</v>
      </c>
      <c r="E25" s="31">
        <v>130</v>
      </c>
      <c r="F25" s="32">
        <v>20.832000000000001</v>
      </c>
      <c r="G25" s="32">
        <v>2.16</v>
      </c>
      <c r="H25" s="30">
        <v>29000</v>
      </c>
      <c r="I25" s="30">
        <v>2377</v>
      </c>
      <c r="J25" s="33">
        <v>1.7</v>
      </c>
      <c r="K25" s="33">
        <v>5.8</v>
      </c>
      <c r="L25" s="33">
        <v>1.6</v>
      </c>
      <c r="M25" s="34">
        <v>11.712</v>
      </c>
      <c r="N25" s="34">
        <v>5.2999999999999999E-2</v>
      </c>
      <c r="O25" s="3" t="s">
        <v>36</v>
      </c>
    </row>
    <row r="26" spans="1:15" ht="15" customHeight="1">
      <c r="A26" s="15">
        <v>23</v>
      </c>
      <c r="B26" s="30">
        <v>2453</v>
      </c>
      <c r="C26" s="31">
        <v>95</v>
      </c>
      <c r="D26" s="31">
        <v>65.099999999999994</v>
      </c>
      <c r="E26" s="31">
        <v>74</v>
      </c>
      <c r="F26" s="32">
        <v>30.192</v>
      </c>
      <c r="G26" s="32">
        <v>3.3119999999999998</v>
      </c>
      <c r="H26" s="30">
        <v>28000</v>
      </c>
      <c r="I26" s="30">
        <v>2479</v>
      </c>
      <c r="J26" s="33">
        <v>0.9</v>
      </c>
      <c r="K26" s="33">
        <v>5.9</v>
      </c>
      <c r="L26" s="33">
        <v>4.2</v>
      </c>
      <c r="M26" s="34">
        <v>9.84</v>
      </c>
      <c r="N26" s="34">
        <v>0.11</v>
      </c>
      <c r="O26" s="3" t="s">
        <v>36</v>
      </c>
    </row>
    <row r="27" spans="1:15" ht="15" customHeight="1">
      <c r="A27" s="15">
        <v>24</v>
      </c>
      <c r="B27" s="30">
        <v>2771</v>
      </c>
      <c r="C27" s="31">
        <v>96.3</v>
      </c>
      <c r="D27" s="31">
        <v>79</v>
      </c>
      <c r="E27" s="31">
        <v>108</v>
      </c>
      <c r="F27" s="32">
        <v>22.751999999999999</v>
      </c>
      <c r="G27" s="32">
        <v>3.3359999999999999</v>
      </c>
      <c r="H27" s="30">
        <v>29000</v>
      </c>
      <c r="I27" s="30">
        <v>2853</v>
      </c>
      <c r="J27" s="33">
        <v>1</v>
      </c>
      <c r="K27" s="33">
        <v>5.5</v>
      </c>
      <c r="L27" s="33">
        <v>1.2</v>
      </c>
      <c r="M27" s="34">
        <v>9.4320000000000004</v>
      </c>
      <c r="N27" s="34">
        <v>5.8000000000000003E-2</v>
      </c>
      <c r="O27" s="3" t="s">
        <v>36</v>
      </c>
    </row>
    <row r="28" spans="1:15" ht="15" customHeight="1">
      <c r="A28" s="15">
        <v>25</v>
      </c>
      <c r="B28" s="30">
        <v>2548</v>
      </c>
      <c r="C28" s="31">
        <v>107.4</v>
      </c>
      <c r="D28" s="31">
        <v>90.4</v>
      </c>
      <c r="E28" s="31">
        <v>118.4</v>
      </c>
      <c r="F28" s="32">
        <v>25.14</v>
      </c>
      <c r="G28" s="32">
        <v>3.6480000000000001</v>
      </c>
      <c r="H28" s="30">
        <v>28000</v>
      </c>
      <c r="I28" s="30">
        <v>2615</v>
      </c>
      <c r="J28" s="33">
        <v>1</v>
      </c>
      <c r="K28" s="33">
        <v>5.3</v>
      </c>
      <c r="L28" s="33">
        <v>1.3</v>
      </c>
      <c r="M28" s="34">
        <v>9.0960000000000001</v>
      </c>
      <c r="N28" s="34">
        <v>8.2000000000000003E-2</v>
      </c>
      <c r="O28" s="3" t="s">
        <v>36</v>
      </c>
    </row>
    <row r="29" spans="1:15" ht="15" customHeight="1">
      <c r="A29" s="15">
        <v>26</v>
      </c>
      <c r="B29" s="30">
        <v>2487</v>
      </c>
      <c r="C29" s="31">
        <v>137.80000000000001</v>
      </c>
      <c r="D29" s="31">
        <v>93.2</v>
      </c>
      <c r="E29" s="31">
        <v>134</v>
      </c>
      <c r="F29" s="32">
        <v>15.263999999999999</v>
      </c>
      <c r="G29" s="32">
        <v>1.944</v>
      </c>
      <c r="H29" s="30">
        <v>29000</v>
      </c>
      <c r="I29" s="30">
        <v>2465</v>
      </c>
      <c r="J29" s="33">
        <v>1.1000000000000001</v>
      </c>
      <c r="K29" s="33">
        <v>4.8</v>
      </c>
      <c r="L29" s="33">
        <v>5.6</v>
      </c>
      <c r="M29" s="34">
        <v>6.12</v>
      </c>
      <c r="N29" s="34">
        <v>4.2999999999999997E-2</v>
      </c>
      <c r="O29" s="3" t="s">
        <v>36</v>
      </c>
    </row>
    <row r="30" spans="1:15" ht="15" customHeight="1">
      <c r="A30" s="15">
        <v>27</v>
      </c>
      <c r="B30" s="30">
        <v>2474</v>
      </c>
      <c r="C30" s="31">
        <v>98.6</v>
      </c>
      <c r="D30" s="31">
        <v>52.7</v>
      </c>
      <c r="E30" s="31">
        <v>52</v>
      </c>
      <c r="F30" s="32">
        <v>19.584</v>
      </c>
      <c r="G30" s="32">
        <v>2.1840000000000002</v>
      </c>
      <c r="H30" s="30">
        <v>28000</v>
      </c>
      <c r="I30" s="30">
        <v>2580</v>
      </c>
      <c r="J30" s="33">
        <v>1.1000000000000001</v>
      </c>
      <c r="K30" s="33">
        <v>4.5</v>
      </c>
      <c r="L30" s="33">
        <v>3.2</v>
      </c>
      <c r="M30" s="34">
        <v>4.4400000000000004</v>
      </c>
      <c r="N30" s="34">
        <v>5.8000000000000003E-2</v>
      </c>
      <c r="O30" s="3" t="s">
        <v>36</v>
      </c>
    </row>
    <row r="31" spans="1:15" ht="15" customHeight="1">
      <c r="A31" s="15">
        <v>28</v>
      </c>
      <c r="B31" s="30">
        <v>2407</v>
      </c>
      <c r="C31" s="31">
        <v>107.4</v>
      </c>
      <c r="D31" s="31">
        <v>93.7</v>
      </c>
      <c r="E31" s="31">
        <v>98</v>
      </c>
      <c r="F31" s="32">
        <v>27.696000000000002</v>
      </c>
      <c r="G31" s="32">
        <v>3.1440000000000001</v>
      </c>
      <c r="H31" s="30">
        <v>30000</v>
      </c>
      <c r="I31" s="30">
        <v>2368</v>
      </c>
      <c r="J31" s="33">
        <v>1.3</v>
      </c>
      <c r="K31" s="33">
        <v>5.8</v>
      </c>
      <c r="L31" s="33">
        <v>1.2</v>
      </c>
      <c r="M31" s="34">
        <v>4.8</v>
      </c>
      <c r="N31" s="34">
        <v>6.2E-2</v>
      </c>
      <c r="O31" s="3" t="s">
        <v>36</v>
      </c>
    </row>
    <row r="32" spans="1:15" ht="15" customHeight="1">
      <c r="A32" s="15">
        <v>29</v>
      </c>
      <c r="B32" s="30">
        <v>2488</v>
      </c>
      <c r="C32" s="31">
        <v>101.8</v>
      </c>
      <c r="D32" s="31">
        <v>85.1</v>
      </c>
      <c r="E32" s="31">
        <v>195</v>
      </c>
      <c r="F32" s="32">
        <v>31.92</v>
      </c>
      <c r="G32" s="32">
        <v>2.976</v>
      </c>
      <c r="H32" s="30">
        <v>28000</v>
      </c>
      <c r="I32" s="30">
        <v>2555</v>
      </c>
      <c r="J32" s="33">
        <v>1.1000000000000001</v>
      </c>
      <c r="K32" s="33">
        <v>4.9000000000000004</v>
      </c>
      <c r="L32" s="33">
        <v>1.2</v>
      </c>
      <c r="M32" s="34">
        <v>4.944</v>
      </c>
      <c r="N32" s="34">
        <v>5.8000000000000003E-2</v>
      </c>
      <c r="O32" s="3" t="s">
        <v>36</v>
      </c>
    </row>
    <row r="33" spans="1:15" ht="15" customHeight="1">
      <c r="A33" s="15">
        <v>30</v>
      </c>
      <c r="B33" s="30">
        <v>2516</v>
      </c>
      <c r="C33" s="31">
        <v>105</v>
      </c>
      <c r="D33" s="31">
        <v>95.4</v>
      </c>
      <c r="E33" s="31">
        <v>72</v>
      </c>
      <c r="F33" s="32">
        <v>21.504000000000001</v>
      </c>
      <c r="G33" s="32">
        <v>1.8720000000000001</v>
      </c>
      <c r="H33" s="30">
        <v>27000</v>
      </c>
      <c r="I33" s="30">
        <v>2552</v>
      </c>
      <c r="J33" s="33">
        <v>0.7</v>
      </c>
      <c r="K33" s="33">
        <v>4.5999999999999996</v>
      </c>
      <c r="L33" s="33">
        <v>4</v>
      </c>
      <c r="M33" s="34">
        <v>6.1440000000000001</v>
      </c>
      <c r="N33" s="34">
        <v>3.4000000000000002E-2</v>
      </c>
      <c r="O33" s="3" t="s">
        <v>36</v>
      </c>
    </row>
    <row r="34" spans="1:15" ht="15" customHeight="1">
      <c r="A34" s="15">
        <v>31</v>
      </c>
      <c r="B34" s="30">
        <v>2518</v>
      </c>
      <c r="C34" s="31">
        <v>86.2</v>
      </c>
      <c r="D34" s="31">
        <v>85.6</v>
      </c>
      <c r="E34" s="31">
        <v>80</v>
      </c>
      <c r="F34" s="32">
        <v>26.46</v>
      </c>
      <c r="G34" s="32">
        <v>2.8559999999999999</v>
      </c>
      <c r="H34" s="30">
        <v>28000</v>
      </c>
      <c r="I34" s="30">
        <v>2509</v>
      </c>
      <c r="J34" s="33">
        <v>0.9</v>
      </c>
      <c r="K34" s="33">
        <v>4.5</v>
      </c>
      <c r="L34" s="33">
        <v>3.8</v>
      </c>
      <c r="M34" s="34">
        <v>6.2160000000000002</v>
      </c>
      <c r="N34" s="34">
        <v>5.8000000000000003E-2</v>
      </c>
      <c r="O34" s="3" t="s">
        <v>36</v>
      </c>
    </row>
    <row r="35" spans="1:15" ht="15" customHeight="1">
      <c r="A35" s="53" t="s">
        <v>35</v>
      </c>
      <c r="B35" s="3">
        <f>SUM(B4:B34)</f>
        <v>75080</v>
      </c>
      <c r="C35" s="16">
        <f t="shared" ref="C35:N35" si="0">SUM(C4:C34)</f>
        <v>3170.9000000000005</v>
      </c>
      <c r="D35" s="16">
        <f t="shared" si="0"/>
        <v>2488.9999999999995</v>
      </c>
      <c r="E35" s="16">
        <f t="shared" si="0"/>
        <v>2924.7000000000003</v>
      </c>
      <c r="F35" s="4">
        <f t="shared" si="0"/>
        <v>774.49599999999987</v>
      </c>
      <c r="G35" s="4">
        <f t="shared" si="0"/>
        <v>80.328000000000003</v>
      </c>
      <c r="H35" s="3">
        <f t="shared" si="0"/>
        <v>885000</v>
      </c>
      <c r="I35" s="3">
        <f t="shared" si="0"/>
        <v>74183</v>
      </c>
      <c r="J35" s="16">
        <f t="shared" si="0"/>
        <v>32.900000000000006</v>
      </c>
      <c r="K35" s="16">
        <f t="shared" si="0"/>
        <v>156.70000000000002</v>
      </c>
      <c r="L35" s="16">
        <f t="shared" si="0"/>
        <v>77.300000000000011</v>
      </c>
      <c r="M35" s="4">
        <f t="shared" si="0"/>
        <v>301.22400000000005</v>
      </c>
      <c r="N35" s="4">
        <f t="shared" si="0"/>
        <v>1.6470000000000007</v>
      </c>
      <c r="O35" s="3" t="s">
        <v>36</v>
      </c>
    </row>
    <row r="36" spans="1:15" ht="20.100000000000001" customHeight="1">
      <c r="A36" s="53" t="s">
        <v>2</v>
      </c>
      <c r="B36" s="3">
        <f>MIN(B4:B34)</f>
        <v>2083</v>
      </c>
      <c r="C36" s="16">
        <f t="shared" ref="C36:N36" si="1">MIN(C4:C34)</f>
        <v>75</v>
      </c>
      <c r="D36" s="16">
        <f t="shared" si="1"/>
        <v>52.7</v>
      </c>
      <c r="E36" s="16">
        <f t="shared" si="1"/>
        <v>26</v>
      </c>
      <c r="F36" s="4">
        <f t="shared" si="1"/>
        <v>15.263999999999999</v>
      </c>
      <c r="G36" s="4">
        <f t="shared" si="1"/>
        <v>1.3680000000000001</v>
      </c>
      <c r="H36" s="3">
        <f t="shared" si="1"/>
        <v>27000</v>
      </c>
      <c r="I36" s="3">
        <f t="shared" si="1"/>
        <v>1353</v>
      </c>
      <c r="J36" s="16">
        <f t="shared" si="1"/>
        <v>0.6</v>
      </c>
      <c r="K36" s="16">
        <f t="shared" si="1"/>
        <v>3.5</v>
      </c>
      <c r="L36" s="16">
        <f t="shared" si="1"/>
        <v>1.2</v>
      </c>
      <c r="M36" s="4">
        <f t="shared" si="1"/>
        <v>4.4400000000000004</v>
      </c>
      <c r="N36" s="4">
        <f t="shared" si="1"/>
        <v>1.9E-2</v>
      </c>
      <c r="O36" s="3" t="s">
        <v>36</v>
      </c>
    </row>
    <row r="37" spans="1:15" ht="20.100000000000001" customHeight="1">
      <c r="A37" s="53" t="s">
        <v>3</v>
      </c>
      <c r="B37" s="3">
        <f>MAX(B4:B34)</f>
        <v>2771</v>
      </c>
      <c r="C37" s="16">
        <f t="shared" ref="C37:N37" si="2">MAX(C4:C34)</f>
        <v>142.6</v>
      </c>
      <c r="D37" s="16">
        <f t="shared" si="2"/>
        <v>95.4</v>
      </c>
      <c r="E37" s="16">
        <f t="shared" si="2"/>
        <v>218</v>
      </c>
      <c r="F37" s="4">
        <f t="shared" si="2"/>
        <v>36.143999999999998</v>
      </c>
      <c r="G37" s="4">
        <f t="shared" si="2"/>
        <v>3.7679999999999998</v>
      </c>
      <c r="H37" s="3">
        <f t="shared" si="2"/>
        <v>31000</v>
      </c>
      <c r="I37" s="3">
        <f t="shared" si="2"/>
        <v>2853</v>
      </c>
      <c r="J37" s="16">
        <f t="shared" si="2"/>
        <v>1.8</v>
      </c>
      <c r="K37" s="16">
        <f t="shared" si="2"/>
        <v>5.9</v>
      </c>
      <c r="L37" s="16">
        <f t="shared" si="2"/>
        <v>5.6</v>
      </c>
      <c r="M37" s="4">
        <f t="shared" si="2"/>
        <v>13.08</v>
      </c>
      <c r="N37" s="4">
        <f t="shared" si="2"/>
        <v>0.154</v>
      </c>
      <c r="O37" s="3" t="s">
        <v>36</v>
      </c>
    </row>
    <row r="38" spans="1:15" ht="19.5" customHeight="1">
      <c r="A38" s="53" t="s">
        <v>4</v>
      </c>
      <c r="B38" s="3">
        <f>AVERAGE(B4:B34)</f>
        <v>2421.9354838709678</v>
      </c>
      <c r="C38" s="16">
        <f t="shared" ref="C38:N38" si="3">AVERAGE(C4:C34)</f>
        <v>102.28709677419357</v>
      </c>
      <c r="D38" s="16">
        <f t="shared" si="3"/>
        <v>80.290322580645153</v>
      </c>
      <c r="E38" s="16">
        <f t="shared" si="3"/>
        <v>94.345161290322594</v>
      </c>
      <c r="F38" s="4">
        <f t="shared" si="3"/>
        <v>24.983741935483867</v>
      </c>
      <c r="G38" s="4">
        <f t="shared" si="3"/>
        <v>2.5912258064516132</v>
      </c>
      <c r="H38" s="3">
        <f>ROUND((AVERAGE(H4:H34)),-3)</f>
        <v>29000</v>
      </c>
      <c r="I38" s="3">
        <f t="shared" si="3"/>
        <v>2393</v>
      </c>
      <c r="J38" s="16">
        <f t="shared" si="3"/>
        <v>1.0612903225806454</v>
      </c>
      <c r="K38" s="16">
        <f t="shared" si="3"/>
        <v>5.0548387096774201</v>
      </c>
      <c r="L38" s="16">
        <f t="shared" si="3"/>
        <v>2.4935483870967747</v>
      </c>
      <c r="M38" s="4">
        <f t="shared" si="3"/>
        <v>9.7169032258064529</v>
      </c>
      <c r="N38" s="4">
        <f t="shared" si="3"/>
        <v>5.3129032258064542E-2</v>
      </c>
      <c r="O38" s="3" t="s">
        <v>36</v>
      </c>
    </row>
  </sheetData>
  <mergeCells count="6">
    <mergeCell ref="B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1647" priority="291" stopIfTrue="1" operator="greaterThan">
      <formula>40</formula>
    </cfRule>
  </conditionalFormatting>
  <conditionalFormatting sqref="J39:J65536 J2:J3 J5:J34">
    <cfRule type="cellIs" dxfId="1646" priority="290" stopIfTrue="1" operator="greaterThan">
      <formula>10</formula>
    </cfRule>
  </conditionalFormatting>
  <conditionalFormatting sqref="L39:L65536 L2:L3 L5:L34">
    <cfRule type="cellIs" dxfId="1645" priority="289" stopIfTrue="1" operator="greaterThan">
      <formula>10</formula>
    </cfRule>
  </conditionalFormatting>
  <conditionalFormatting sqref="M39:M65536 M2:M3 M5:M34">
    <cfRule type="cellIs" dxfId="1644" priority="288" stopIfTrue="1" operator="greaterThan">
      <formula>20</formula>
    </cfRule>
  </conditionalFormatting>
  <conditionalFormatting sqref="N39:N65536 N2:N3 N5:N34">
    <cfRule type="cellIs" dxfId="1643" priority="287" stopIfTrue="1" operator="greaterThan">
      <formula>2</formula>
    </cfRule>
  </conditionalFormatting>
  <conditionalFormatting sqref="O2:O65536">
    <cfRule type="cellIs" dxfId="1642" priority="286" stopIfTrue="1" operator="greaterThan">
      <formula>3000</formula>
    </cfRule>
  </conditionalFormatting>
  <conditionalFormatting sqref="K13:K14">
    <cfRule type="cellIs" dxfId="1641" priority="285" stopIfTrue="1" operator="greaterThan">
      <formula>40</formula>
    </cfRule>
  </conditionalFormatting>
  <conditionalFormatting sqref="J13:J14">
    <cfRule type="cellIs" dxfId="1640" priority="284" stopIfTrue="1" operator="greaterThan">
      <formula>10</formula>
    </cfRule>
  </conditionalFormatting>
  <conditionalFormatting sqref="L13:L14">
    <cfRule type="cellIs" dxfId="1639" priority="283" stopIfTrue="1" operator="greaterThan">
      <formula>10</formula>
    </cfRule>
  </conditionalFormatting>
  <conditionalFormatting sqref="M13:M14">
    <cfRule type="cellIs" dxfId="1638" priority="282" stopIfTrue="1" operator="greaterThan">
      <formula>20</formula>
    </cfRule>
  </conditionalFormatting>
  <conditionalFormatting sqref="N13:N14">
    <cfRule type="cellIs" dxfId="1637" priority="281" stopIfTrue="1" operator="greaterThan">
      <formula>2</formula>
    </cfRule>
  </conditionalFormatting>
  <conditionalFormatting sqref="K13">
    <cfRule type="cellIs" dxfId="1636" priority="280" stopIfTrue="1" operator="greaterThan">
      <formula>40</formula>
    </cfRule>
  </conditionalFormatting>
  <conditionalFormatting sqref="L13">
    <cfRule type="cellIs" dxfId="1635" priority="279" stopIfTrue="1" operator="greaterThan">
      <formula>10</formula>
    </cfRule>
  </conditionalFormatting>
  <conditionalFormatting sqref="M13">
    <cfRule type="cellIs" dxfId="1634" priority="278" stopIfTrue="1" operator="greaterThan">
      <formula>20</formula>
    </cfRule>
  </conditionalFormatting>
  <conditionalFormatting sqref="N13">
    <cfRule type="cellIs" dxfId="1633" priority="277" stopIfTrue="1" operator="greaterThan">
      <formula>2</formula>
    </cfRule>
  </conditionalFormatting>
  <conditionalFormatting sqref="K14">
    <cfRule type="cellIs" dxfId="1632" priority="276" stopIfTrue="1" operator="greaterThan">
      <formula>40</formula>
    </cfRule>
  </conditionalFormatting>
  <conditionalFormatting sqref="J14">
    <cfRule type="cellIs" dxfId="1631" priority="275" stopIfTrue="1" operator="greaterThan">
      <formula>10</formula>
    </cfRule>
  </conditionalFormatting>
  <conditionalFormatting sqref="L14">
    <cfRule type="cellIs" dxfId="1630" priority="274" stopIfTrue="1" operator="greaterThan">
      <formula>10</formula>
    </cfRule>
  </conditionalFormatting>
  <conditionalFormatting sqref="M14">
    <cfRule type="cellIs" dxfId="1629" priority="273" stopIfTrue="1" operator="greaterThan">
      <formula>20</formula>
    </cfRule>
  </conditionalFormatting>
  <conditionalFormatting sqref="N14">
    <cfRule type="cellIs" dxfId="1628" priority="272" stopIfTrue="1" operator="greaterThan">
      <formula>2</formula>
    </cfRule>
  </conditionalFormatting>
  <conditionalFormatting sqref="K17">
    <cfRule type="cellIs" dxfId="1627" priority="271" stopIfTrue="1" operator="greaterThan">
      <formula>40</formula>
    </cfRule>
  </conditionalFormatting>
  <conditionalFormatting sqref="J17">
    <cfRule type="cellIs" dxfId="1626" priority="270" stopIfTrue="1" operator="greaterThan">
      <formula>10</formula>
    </cfRule>
  </conditionalFormatting>
  <conditionalFormatting sqref="L17">
    <cfRule type="cellIs" dxfId="1625" priority="269" stopIfTrue="1" operator="greaterThan">
      <formula>10</formula>
    </cfRule>
  </conditionalFormatting>
  <conditionalFormatting sqref="M17">
    <cfRule type="cellIs" dxfId="1624" priority="268" stopIfTrue="1" operator="greaterThan">
      <formula>20</formula>
    </cfRule>
  </conditionalFormatting>
  <conditionalFormatting sqref="N17">
    <cfRule type="cellIs" dxfId="1623" priority="267" stopIfTrue="1" operator="greaterThan">
      <formula>2</formula>
    </cfRule>
  </conditionalFormatting>
  <conditionalFormatting sqref="K17">
    <cfRule type="cellIs" dxfId="1622" priority="266" stopIfTrue="1" operator="greaterThan">
      <formula>40</formula>
    </cfRule>
  </conditionalFormatting>
  <conditionalFormatting sqref="J17">
    <cfRule type="cellIs" dxfId="1621" priority="265" stopIfTrue="1" operator="greaterThan">
      <formula>10</formula>
    </cfRule>
  </conditionalFormatting>
  <conditionalFormatting sqref="L17">
    <cfRule type="cellIs" dxfId="1620" priority="264" stopIfTrue="1" operator="greaterThan">
      <formula>10</formula>
    </cfRule>
  </conditionalFormatting>
  <conditionalFormatting sqref="M17">
    <cfRule type="cellIs" dxfId="1619" priority="263" stopIfTrue="1" operator="greaterThan">
      <formula>20</formula>
    </cfRule>
  </conditionalFormatting>
  <conditionalFormatting sqref="N17">
    <cfRule type="cellIs" dxfId="1618" priority="262" stopIfTrue="1" operator="greaterThan">
      <formula>2</formula>
    </cfRule>
  </conditionalFormatting>
  <conditionalFormatting sqref="K21">
    <cfRule type="cellIs" dxfId="1617" priority="261" stopIfTrue="1" operator="greaterThan">
      <formula>40</formula>
    </cfRule>
  </conditionalFormatting>
  <conditionalFormatting sqref="J21">
    <cfRule type="cellIs" dxfId="1616" priority="260" stopIfTrue="1" operator="greaterThan">
      <formula>10</formula>
    </cfRule>
  </conditionalFormatting>
  <conditionalFormatting sqref="L21">
    <cfRule type="cellIs" dxfId="1615" priority="259" stopIfTrue="1" operator="greaterThan">
      <formula>10</formula>
    </cfRule>
  </conditionalFormatting>
  <conditionalFormatting sqref="M21">
    <cfRule type="cellIs" dxfId="1614" priority="258" stopIfTrue="1" operator="greaterThan">
      <formula>20</formula>
    </cfRule>
  </conditionalFormatting>
  <conditionalFormatting sqref="N21">
    <cfRule type="cellIs" dxfId="1613" priority="257" stopIfTrue="1" operator="greaterThan">
      <formula>2</formula>
    </cfRule>
  </conditionalFormatting>
  <conditionalFormatting sqref="K21">
    <cfRule type="cellIs" dxfId="1612" priority="256" stopIfTrue="1" operator="greaterThan">
      <formula>40</formula>
    </cfRule>
  </conditionalFormatting>
  <conditionalFormatting sqref="J21">
    <cfRule type="cellIs" dxfId="1611" priority="255" stopIfTrue="1" operator="greaterThan">
      <formula>10</formula>
    </cfRule>
  </conditionalFormatting>
  <conditionalFormatting sqref="L21">
    <cfRule type="cellIs" dxfId="1610" priority="254" stopIfTrue="1" operator="greaterThan">
      <formula>10</formula>
    </cfRule>
  </conditionalFormatting>
  <conditionalFormatting sqref="M21">
    <cfRule type="cellIs" dxfId="1609" priority="253" stopIfTrue="1" operator="greaterThan">
      <formula>20</formula>
    </cfRule>
  </conditionalFormatting>
  <conditionalFormatting sqref="N21">
    <cfRule type="cellIs" dxfId="1608" priority="252" stopIfTrue="1" operator="greaterThan">
      <formula>2</formula>
    </cfRule>
  </conditionalFormatting>
  <conditionalFormatting sqref="K22">
    <cfRule type="cellIs" dxfId="1607" priority="251" stopIfTrue="1" operator="greaterThan">
      <formula>40</formula>
    </cfRule>
  </conditionalFormatting>
  <conditionalFormatting sqref="L22">
    <cfRule type="cellIs" dxfId="1606" priority="250" stopIfTrue="1" operator="greaterThan">
      <formula>10</formula>
    </cfRule>
  </conditionalFormatting>
  <conditionalFormatting sqref="M22">
    <cfRule type="cellIs" dxfId="1605" priority="249" stopIfTrue="1" operator="greaterThan">
      <formula>20</formula>
    </cfRule>
  </conditionalFormatting>
  <conditionalFormatting sqref="N22">
    <cfRule type="cellIs" dxfId="1604" priority="248" stopIfTrue="1" operator="greaterThan">
      <formula>2</formula>
    </cfRule>
  </conditionalFormatting>
  <conditionalFormatting sqref="K22">
    <cfRule type="cellIs" dxfId="1603" priority="247" stopIfTrue="1" operator="greaterThan">
      <formula>40</formula>
    </cfRule>
  </conditionalFormatting>
  <conditionalFormatting sqref="L22">
    <cfRule type="cellIs" dxfId="1602" priority="246" stopIfTrue="1" operator="greaterThan">
      <formula>10</formula>
    </cfRule>
  </conditionalFormatting>
  <conditionalFormatting sqref="M22">
    <cfRule type="cellIs" dxfId="1601" priority="245" stopIfTrue="1" operator="greaterThan">
      <formula>20</formula>
    </cfRule>
  </conditionalFormatting>
  <conditionalFormatting sqref="N22">
    <cfRule type="cellIs" dxfId="1600" priority="244" stopIfTrue="1" operator="greaterThan">
      <formula>2</formula>
    </cfRule>
  </conditionalFormatting>
  <conditionalFormatting sqref="K27">
    <cfRule type="cellIs" dxfId="1599" priority="243" stopIfTrue="1" operator="greaterThan">
      <formula>40</formula>
    </cfRule>
  </conditionalFormatting>
  <conditionalFormatting sqref="J27">
    <cfRule type="cellIs" dxfId="1598" priority="242" stopIfTrue="1" operator="greaterThan">
      <formula>10</formula>
    </cfRule>
  </conditionalFormatting>
  <conditionalFormatting sqref="L27">
    <cfRule type="cellIs" dxfId="1597" priority="241" stopIfTrue="1" operator="greaterThan">
      <formula>10</formula>
    </cfRule>
  </conditionalFormatting>
  <conditionalFormatting sqref="M27">
    <cfRule type="cellIs" dxfId="1596" priority="240" stopIfTrue="1" operator="greaterThan">
      <formula>20</formula>
    </cfRule>
  </conditionalFormatting>
  <conditionalFormatting sqref="N27">
    <cfRule type="cellIs" dxfId="1595" priority="239" stopIfTrue="1" operator="greaterThan">
      <formula>2</formula>
    </cfRule>
  </conditionalFormatting>
  <conditionalFormatting sqref="K27">
    <cfRule type="cellIs" dxfId="1594" priority="238" stopIfTrue="1" operator="greaterThan">
      <formula>40</formula>
    </cfRule>
  </conditionalFormatting>
  <conditionalFormatting sqref="J27">
    <cfRule type="cellIs" dxfId="1593" priority="237" stopIfTrue="1" operator="greaterThan">
      <formula>10</formula>
    </cfRule>
  </conditionalFormatting>
  <conditionalFormatting sqref="L27">
    <cfRule type="cellIs" dxfId="1592" priority="236" stopIfTrue="1" operator="greaterThan">
      <formula>10</formula>
    </cfRule>
  </conditionalFormatting>
  <conditionalFormatting sqref="M27">
    <cfRule type="cellIs" dxfId="1591" priority="235" stopIfTrue="1" operator="greaterThan">
      <formula>20</formula>
    </cfRule>
  </conditionalFormatting>
  <conditionalFormatting sqref="N27">
    <cfRule type="cellIs" dxfId="1590" priority="234" stopIfTrue="1" operator="greaterThan">
      <formula>2</formula>
    </cfRule>
  </conditionalFormatting>
  <conditionalFormatting sqref="K27">
    <cfRule type="cellIs" dxfId="1589" priority="233" stopIfTrue="1" operator="greaterThan">
      <formula>40</formula>
    </cfRule>
  </conditionalFormatting>
  <conditionalFormatting sqref="J27">
    <cfRule type="cellIs" dxfId="1588" priority="232" stopIfTrue="1" operator="greaterThan">
      <formula>10</formula>
    </cfRule>
  </conditionalFormatting>
  <conditionalFormatting sqref="L27">
    <cfRule type="cellIs" dxfId="1587" priority="231" stopIfTrue="1" operator="greaterThan">
      <formula>10</formula>
    </cfRule>
  </conditionalFormatting>
  <conditionalFormatting sqref="M27">
    <cfRule type="cellIs" dxfId="1586" priority="230" stopIfTrue="1" operator="greaterThan">
      <formula>20</formula>
    </cfRule>
  </conditionalFormatting>
  <conditionalFormatting sqref="N27">
    <cfRule type="cellIs" dxfId="1585" priority="229" stopIfTrue="1" operator="greaterThan">
      <formula>2</formula>
    </cfRule>
  </conditionalFormatting>
  <conditionalFormatting sqref="K27">
    <cfRule type="cellIs" dxfId="1584" priority="228" stopIfTrue="1" operator="greaterThan">
      <formula>40</formula>
    </cfRule>
  </conditionalFormatting>
  <conditionalFormatting sqref="J27">
    <cfRule type="cellIs" dxfId="1583" priority="227" stopIfTrue="1" operator="greaterThan">
      <formula>10</formula>
    </cfRule>
  </conditionalFormatting>
  <conditionalFormatting sqref="L27">
    <cfRule type="cellIs" dxfId="1582" priority="226" stopIfTrue="1" operator="greaterThan">
      <formula>10</formula>
    </cfRule>
  </conditionalFormatting>
  <conditionalFormatting sqref="M27">
    <cfRule type="cellIs" dxfId="1581" priority="225" stopIfTrue="1" operator="greaterThan">
      <formula>20</formula>
    </cfRule>
  </conditionalFormatting>
  <conditionalFormatting sqref="N27">
    <cfRule type="cellIs" dxfId="1580" priority="224" stopIfTrue="1" operator="greaterThan">
      <formula>2</formula>
    </cfRule>
  </conditionalFormatting>
  <conditionalFormatting sqref="K28">
    <cfRule type="cellIs" dxfId="1579" priority="223" stopIfTrue="1" operator="greaterThan">
      <formula>40</formula>
    </cfRule>
  </conditionalFormatting>
  <conditionalFormatting sqref="J28">
    <cfRule type="cellIs" dxfId="1578" priority="222" stopIfTrue="1" operator="greaterThan">
      <formula>10</formula>
    </cfRule>
  </conditionalFormatting>
  <conditionalFormatting sqref="L28">
    <cfRule type="cellIs" dxfId="1577" priority="221" stopIfTrue="1" operator="greaterThan">
      <formula>10</formula>
    </cfRule>
  </conditionalFormatting>
  <conditionalFormatting sqref="M28">
    <cfRule type="cellIs" dxfId="1576" priority="220" stopIfTrue="1" operator="greaterThan">
      <formula>20</formula>
    </cfRule>
  </conditionalFormatting>
  <conditionalFormatting sqref="N28">
    <cfRule type="cellIs" dxfId="1575" priority="219" stopIfTrue="1" operator="greaterThan">
      <formula>2</formula>
    </cfRule>
  </conditionalFormatting>
  <conditionalFormatting sqref="K28">
    <cfRule type="cellIs" dxfId="1574" priority="218" stopIfTrue="1" operator="greaterThan">
      <formula>40</formula>
    </cfRule>
  </conditionalFormatting>
  <conditionalFormatting sqref="J28">
    <cfRule type="cellIs" dxfId="1573" priority="217" stopIfTrue="1" operator="greaterThan">
      <formula>10</formula>
    </cfRule>
  </conditionalFormatting>
  <conditionalFormatting sqref="L28">
    <cfRule type="cellIs" dxfId="1572" priority="216" stopIfTrue="1" operator="greaterThan">
      <formula>10</formula>
    </cfRule>
  </conditionalFormatting>
  <conditionalFormatting sqref="M28">
    <cfRule type="cellIs" dxfId="1571" priority="215" stopIfTrue="1" operator="greaterThan">
      <formula>20</formula>
    </cfRule>
  </conditionalFormatting>
  <conditionalFormatting sqref="N28">
    <cfRule type="cellIs" dxfId="1570" priority="214" stopIfTrue="1" operator="greaterThan">
      <formula>2</formula>
    </cfRule>
  </conditionalFormatting>
  <conditionalFormatting sqref="K4">
    <cfRule type="cellIs" dxfId="1569" priority="213" stopIfTrue="1" operator="greaterThan">
      <formula>40</formula>
    </cfRule>
  </conditionalFormatting>
  <conditionalFormatting sqref="J4">
    <cfRule type="cellIs" dxfId="1568" priority="212" stopIfTrue="1" operator="greaterThan">
      <formula>10</formula>
    </cfRule>
  </conditionalFormatting>
  <conditionalFormatting sqref="L4">
    <cfRule type="cellIs" dxfId="1567" priority="211" stopIfTrue="1" operator="greaterThan">
      <formula>10</formula>
    </cfRule>
  </conditionalFormatting>
  <conditionalFormatting sqref="M4">
    <cfRule type="cellIs" dxfId="1566" priority="210" stopIfTrue="1" operator="greaterThan">
      <formula>20</formula>
    </cfRule>
  </conditionalFormatting>
  <conditionalFormatting sqref="N4">
    <cfRule type="cellIs" dxfId="1565" priority="209" stopIfTrue="1" operator="greaterThan">
      <formula>2</formula>
    </cfRule>
  </conditionalFormatting>
  <conditionalFormatting sqref="K11">
    <cfRule type="cellIs" dxfId="1564" priority="208" stopIfTrue="1" operator="greaterThan">
      <formula>40</formula>
    </cfRule>
  </conditionalFormatting>
  <conditionalFormatting sqref="J11">
    <cfRule type="cellIs" dxfId="1563" priority="207" stopIfTrue="1" operator="greaterThan">
      <formula>10</formula>
    </cfRule>
  </conditionalFormatting>
  <conditionalFormatting sqref="L11">
    <cfRule type="cellIs" dxfId="1562" priority="206" stopIfTrue="1" operator="greaterThan">
      <formula>10</formula>
    </cfRule>
  </conditionalFormatting>
  <conditionalFormatting sqref="M11">
    <cfRule type="cellIs" dxfId="1561" priority="205" stopIfTrue="1" operator="greaterThan">
      <formula>20</formula>
    </cfRule>
  </conditionalFormatting>
  <conditionalFormatting sqref="N11">
    <cfRule type="cellIs" dxfId="1560" priority="204" stopIfTrue="1" operator="greaterThan">
      <formula>2</formula>
    </cfRule>
  </conditionalFormatting>
  <conditionalFormatting sqref="K11">
    <cfRule type="cellIs" dxfId="1559" priority="203" stopIfTrue="1" operator="greaterThan">
      <formula>40</formula>
    </cfRule>
  </conditionalFormatting>
  <conditionalFormatting sqref="J11">
    <cfRule type="cellIs" dxfId="1558" priority="202" stopIfTrue="1" operator="greaterThan">
      <formula>10</formula>
    </cfRule>
  </conditionalFormatting>
  <conditionalFormatting sqref="L11">
    <cfRule type="cellIs" dxfId="1557" priority="201" stopIfTrue="1" operator="greaterThan">
      <formula>10</formula>
    </cfRule>
  </conditionalFormatting>
  <conditionalFormatting sqref="M11">
    <cfRule type="cellIs" dxfId="1556" priority="200" stopIfTrue="1" operator="greaterThan">
      <formula>20</formula>
    </cfRule>
  </conditionalFormatting>
  <conditionalFormatting sqref="N11">
    <cfRule type="cellIs" dxfId="1555" priority="199" stopIfTrue="1" operator="greaterThan">
      <formula>2</formula>
    </cfRule>
  </conditionalFormatting>
  <conditionalFormatting sqref="J11">
    <cfRule type="cellIs" dxfId="1554" priority="198" stopIfTrue="1" operator="greaterThan">
      <formula>10</formula>
    </cfRule>
  </conditionalFormatting>
  <conditionalFormatting sqref="K11">
    <cfRule type="cellIs" dxfId="1553" priority="197" stopIfTrue="1" operator="greaterThan">
      <formula>40</formula>
    </cfRule>
  </conditionalFormatting>
  <conditionalFormatting sqref="J11">
    <cfRule type="cellIs" dxfId="1552" priority="196" stopIfTrue="1" operator="greaterThan">
      <formula>10</formula>
    </cfRule>
  </conditionalFormatting>
  <conditionalFormatting sqref="L11">
    <cfRule type="cellIs" dxfId="1551" priority="195" stopIfTrue="1" operator="greaterThan">
      <formula>10</formula>
    </cfRule>
  </conditionalFormatting>
  <conditionalFormatting sqref="M11">
    <cfRule type="cellIs" dxfId="1550" priority="194" stopIfTrue="1" operator="greaterThan">
      <formula>20</formula>
    </cfRule>
  </conditionalFormatting>
  <conditionalFormatting sqref="N11">
    <cfRule type="cellIs" dxfId="1549" priority="193" stopIfTrue="1" operator="greaterThan">
      <formula>2</formula>
    </cfRule>
  </conditionalFormatting>
  <conditionalFormatting sqref="K13">
    <cfRule type="cellIs" dxfId="1548" priority="192" stopIfTrue="1" operator="greaterThan">
      <formula>40</formula>
    </cfRule>
  </conditionalFormatting>
  <conditionalFormatting sqref="J13">
    <cfRule type="cellIs" dxfId="1547" priority="191" stopIfTrue="1" operator="greaterThan">
      <formula>10</formula>
    </cfRule>
  </conditionalFormatting>
  <conditionalFormatting sqref="L13">
    <cfRule type="cellIs" dxfId="1546" priority="190" stopIfTrue="1" operator="greaterThan">
      <formula>10</formula>
    </cfRule>
  </conditionalFormatting>
  <conditionalFormatting sqref="M13">
    <cfRule type="cellIs" dxfId="1545" priority="189" stopIfTrue="1" operator="greaterThan">
      <formula>20</formula>
    </cfRule>
  </conditionalFormatting>
  <conditionalFormatting sqref="N13">
    <cfRule type="cellIs" dxfId="1544" priority="188" stopIfTrue="1" operator="greaterThan">
      <formula>2</formula>
    </cfRule>
  </conditionalFormatting>
  <conditionalFormatting sqref="K13">
    <cfRule type="cellIs" dxfId="1543" priority="187" stopIfTrue="1" operator="greaterThan">
      <formula>40</formula>
    </cfRule>
  </conditionalFormatting>
  <conditionalFormatting sqref="L13">
    <cfRule type="cellIs" dxfId="1542" priority="186" stopIfTrue="1" operator="greaterThan">
      <formula>10</formula>
    </cfRule>
  </conditionalFormatting>
  <conditionalFormatting sqref="M13">
    <cfRule type="cellIs" dxfId="1541" priority="185" stopIfTrue="1" operator="greaterThan">
      <formula>20</formula>
    </cfRule>
  </conditionalFormatting>
  <conditionalFormatting sqref="N13">
    <cfRule type="cellIs" dxfId="1540" priority="184" stopIfTrue="1" operator="greaterThan">
      <formula>2</formula>
    </cfRule>
  </conditionalFormatting>
  <conditionalFormatting sqref="J13">
    <cfRule type="cellIs" dxfId="1539" priority="183" stopIfTrue="1" operator="greaterThan">
      <formula>10</formula>
    </cfRule>
  </conditionalFormatting>
  <conditionalFormatting sqref="J13">
    <cfRule type="cellIs" dxfId="1538" priority="182" stopIfTrue="1" operator="greaterThan">
      <formula>10</formula>
    </cfRule>
  </conditionalFormatting>
  <conditionalFormatting sqref="K13">
    <cfRule type="cellIs" dxfId="1537" priority="181" stopIfTrue="1" operator="greaterThan">
      <formula>40</formula>
    </cfRule>
  </conditionalFormatting>
  <conditionalFormatting sqref="J13">
    <cfRule type="cellIs" dxfId="1536" priority="180" stopIfTrue="1" operator="greaterThan">
      <formula>10</formula>
    </cfRule>
  </conditionalFormatting>
  <conditionalFormatting sqref="L13">
    <cfRule type="cellIs" dxfId="1535" priority="179" stopIfTrue="1" operator="greaterThan">
      <formula>10</formula>
    </cfRule>
  </conditionalFormatting>
  <conditionalFormatting sqref="M13">
    <cfRule type="cellIs" dxfId="1534" priority="178" stopIfTrue="1" operator="greaterThan">
      <formula>20</formula>
    </cfRule>
  </conditionalFormatting>
  <conditionalFormatting sqref="N13">
    <cfRule type="cellIs" dxfId="1533" priority="177" stopIfTrue="1" operator="greaterThan">
      <formula>2</formula>
    </cfRule>
  </conditionalFormatting>
  <conditionalFormatting sqref="K15">
    <cfRule type="cellIs" dxfId="1532" priority="176" stopIfTrue="1" operator="greaterThan">
      <formula>40</formula>
    </cfRule>
  </conditionalFormatting>
  <conditionalFormatting sqref="J15">
    <cfRule type="cellIs" dxfId="1531" priority="175" stopIfTrue="1" operator="greaterThan">
      <formula>10</formula>
    </cfRule>
  </conditionalFormatting>
  <conditionalFormatting sqref="L15">
    <cfRule type="cellIs" dxfId="1530" priority="174" stopIfTrue="1" operator="greaterThan">
      <formula>10</formula>
    </cfRule>
  </conditionalFormatting>
  <conditionalFormatting sqref="M15">
    <cfRule type="cellIs" dxfId="1529" priority="173" stopIfTrue="1" operator="greaterThan">
      <formula>20</formula>
    </cfRule>
  </conditionalFormatting>
  <conditionalFormatting sqref="N15">
    <cfRule type="cellIs" dxfId="1528" priority="172" stopIfTrue="1" operator="greaterThan">
      <formula>2</formula>
    </cfRule>
  </conditionalFormatting>
  <conditionalFormatting sqref="K15">
    <cfRule type="cellIs" dxfId="1527" priority="171" stopIfTrue="1" operator="greaterThan">
      <formula>40</formula>
    </cfRule>
  </conditionalFormatting>
  <conditionalFormatting sqref="L15">
    <cfRule type="cellIs" dxfId="1526" priority="170" stopIfTrue="1" operator="greaterThan">
      <formula>10</formula>
    </cfRule>
  </conditionalFormatting>
  <conditionalFormatting sqref="M15">
    <cfRule type="cellIs" dxfId="1525" priority="169" stopIfTrue="1" operator="greaterThan">
      <formula>20</formula>
    </cfRule>
  </conditionalFormatting>
  <conditionalFormatting sqref="N15">
    <cfRule type="cellIs" dxfId="1524" priority="168" stopIfTrue="1" operator="greaterThan">
      <formula>2</formula>
    </cfRule>
  </conditionalFormatting>
  <conditionalFormatting sqref="J15">
    <cfRule type="cellIs" dxfId="1523" priority="167" stopIfTrue="1" operator="greaterThan">
      <formula>10</formula>
    </cfRule>
  </conditionalFormatting>
  <conditionalFormatting sqref="J15">
    <cfRule type="cellIs" dxfId="1522" priority="166" stopIfTrue="1" operator="greaterThan">
      <formula>10</formula>
    </cfRule>
  </conditionalFormatting>
  <conditionalFormatting sqref="K15">
    <cfRule type="cellIs" dxfId="1521" priority="165" stopIfTrue="1" operator="greaterThan">
      <formula>40</formula>
    </cfRule>
  </conditionalFormatting>
  <conditionalFormatting sqref="J15">
    <cfRule type="cellIs" dxfId="1520" priority="164" stopIfTrue="1" operator="greaterThan">
      <formula>10</formula>
    </cfRule>
  </conditionalFormatting>
  <conditionalFormatting sqref="L15">
    <cfRule type="cellIs" dxfId="1519" priority="163" stopIfTrue="1" operator="greaterThan">
      <formula>10</formula>
    </cfRule>
  </conditionalFormatting>
  <conditionalFormatting sqref="M15">
    <cfRule type="cellIs" dxfId="1518" priority="162" stopIfTrue="1" operator="greaterThan">
      <formula>20</formula>
    </cfRule>
  </conditionalFormatting>
  <conditionalFormatting sqref="N15">
    <cfRule type="cellIs" dxfId="1517" priority="161" stopIfTrue="1" operator="greaterThan">
      <formula>2</formula>
    </cfRule>
  </conditionalFormatting>
  <conditionalFormatting sqref="K17">
    <cfRule type="cellIs" dxfId="1516" priority="160" stopIfTrue="1" operator="greaterThan">
      <formula>40</formula>
    </cfRule>
  </conditionalFormatting>
  <conditionalFormatting sqref="J17">
    <cfRule type="cellIs" dxfId="1515" priority="159" stopIfTrue="1" operator="greaterThan">
      <formula>10</formula>
    </cfRule>
  </conditionalFormatting>
  <conditionalFormatting sqref="L17">
    <cfRule type="cellIs" dxfId="1514" priority="158" stopIfTrue="1" operator="greaterThan">
      <formula>10</formula>
    </cfRule>
  </conditionalFormatting>
  <conditionalFormatting sqref="M17">
    <cfRule type="cellIs" dxfId="1513" priority="157" stopIfTrue="1" operator="greaterThan">
      <formula>20</formula>
    </cfRule>
  </conditionalFormatting>
  <conditionalFormatting sqref="N17">
    <cfRule type="cellIs" dxfId="1512" priority="156" stopIfTrue="1" operator="greaterThan">
      <formula>2</formula>
    </cfRule>
  </conditionalFormatting>
  <conditionalFormatting sqref="K17">
    <cfRule type="cellIs" dxfId="1511" priority="155" stopIfTrue="1" operator="greaterThan">
      <formula>40</formula>
    </cfRule>
  </conditionalFormatting>
  <conditionalFormatting sqref="J17">
    <cfRule type="cellIs" dxfId="1510" priority="154" stopIfTrue="1" operator="greaterThan">
      <formula>10</formula>
    </cfRule>
  </conditionalFormatting>
  <conditionalFormatting sqref="L17">
    <cfRule type="cellIs" dxfId="1509" priority="153" stopIfTrue="1" operator="greaterThan">
      <formula>10</formula>
    </cfRule>
  </conditionalFormatting>
  <conditionalFormatting sqref="M17">
    <cfRule type="cellIs" dxfId="1508" priority="152" stopIfTrue="1" operator="greaterThan">
      <formula>20</formula>
    </cfRule>
  </conditionalFormatting>
  <conditionalFormatting sqref="N17">
    <cfRule type="cellIs" dxfId="1507" priority="151" stopIfTrue="1" operator="greaterThan">
      <formula>2</formula>
    </cfRule>
  </conditionalFormatting>
  <conditionalFormatting sqref="K17">
    <cfRule type="cellIs" dxfId="1506" priority="150" stopIfTrue="1" operator="greaterThan">
      <formula>40</formula>
    </cfRule>
  </conditionalFormatting>
  <conditionalFormatting sqref="J17">
    <cfRule type="cellIs" dxfId="1505" priority="149" stopIfTrue="1" operator="greaterThan">
      <formula>10</formula>
    </cfRule>
  </conditionalFormatting>
  <conditionalFormatting sqref="L17">
    <cfRule type="cellIs" dxfId="1504" priority="148" stopIfTrue="1" operator="greaterThan">
      <formula>10</formula>
    </cfRule>
  </conditionalFormatting>
  <conditionalFormatting sqref="M17">
    <cfRule type="cellIs" dxfId="1503" priority="147" stopIfTrue="1" operator="greaterThan">
      <formula>20</formula>
    </cfRule>
  </conditionalFormatting>
  <conditionalFormatting sqref="N17">
    <cfRule type="cellIs" dxfId="1502" priority="146" stopIfTrue="1" operator="greaterThan">
      <formula>2</formula>
    </cfRule>
  </conditionalFormatting>
  <conditionalFormatting sqref="K5:K34">
    <cfRule type="cellIs" dxfId="1501" priority="145" stopIfTrue="1" operator="greaterThan">
      <formula>40</formula>
    </cfRule>
  </conditionalFormatting>
  <conditionalFormatting sqref="J5:J34">
    <cfRule type="cellIs" dxfId="1500" priority="144" stopIfTrue="1" operator="greaterThan">
      <formula>10</formula>
    </cfRule>
  </conditionalFormatting>
  <conditionalFormatting sqref="L5:L34">
    <cfRule type="cellIs" dxfId="1499" priority="143" stopIfTrue="1" operator="greaterThan">
      <formula>10</formula>
    </cfRule>
  </conditionalFormatting>
  <conditionalFormatting sqref="M5:M34">
    <cfRule type="cellIs" dxfId="1498" priority="142" stopIfTrue="1" operator="greaterThan">
      <formula>20</formula>
    </cfRule>
  </conditionalFormatting>
  <conditionalFormatting sqref="N5:N34">
    <cfRule type="cellIs" dxfId="1497" priority="141" stopIfTrue="1" operator="greaterThan">
      <formula>2</formula>
    </cfRule>
  </conditionalFormatting>
  <conditionalFormatting sqref="K13:K14">
    <cfRule type="cellIs" dxfId="1496" priority="140" stopIfTrue="1" operator="greaterThan">
      <formula>40</formula>
    </cfRule>
  </conditionalFormatting>
  <conditionalFormatting sqref="J13:J14">
    <cfRule type="cellIs" dxfId="1495" priority="139" stopIfTrue="1" operator="greaterThan">
      <formula>10</formula>
    </cfRule>
  </conditionalFormatting>
  <conditionalFormatting sqref="L13:L14">
    <cfRule type="cellIs" dxfId="1494" priority="138" stopIfTrue="1" operator="greaterThan">
      <formula>10</formula>
    </cfRule>
  </conditionalFormatting>
  <conditionalFormatting sqref="M13:M14">
    <cfRule type="cellIs" dxfId="1493" priority="137" stopIfTrue="1" operator="greaterThan">
      <formula>20</formula>
    </cfRule>
  </conditionalFormatting>
  <conditionalFormatting sqref="N13:N14">
    <cfRule type="cellIs" dxfId="1492" priority="136" stopIfTrue="1" operator="greaterThan">
      <formula>2</formula>
    </cfRule>
  </conditionalFormatting>
  <conditionalFormatting sqref="K13">
    <cfRule type="cellIs" dxfId="1491" priority="135" stopIfTrue="1" operator="greaterThan">
      <formula>40</formula>
    </cfRule>
  </conditionalFormatting>
  <conditionalFormatting sqref="L13">
    <cfRule type="cellIs" dxfId="1490" priority="134" stopIfTrue="1" operator="greaterThan">
      <formula>10</formula>
    </cfRule>
  </conditionalFormatting>
  <conditionalFormatting sqref="M13">
    <cfRule type="cellIs" dxfId="1489" priority="133" stopIfTrue="1" operator="greaterThan">
      <formula>20</formula>
    </cfRule>
  </conditionalFormatting>
  <conditionalFormatting sqref="N13">
    <cfRule type="cellIs" dxfId="1488" priority="132" stopIfTrue="1" operator="greaterThan">
      <formula>2</formula>
    </cfRule>
  </conditionalFormatting>
  <conditionalFormatting sqref="K14">
    <cfRule type="cellIs" dxfId="1487" priority="131" stopIfTrue="1" operator="greaterThan">
      <formula>40</formula>
    </cfRule>
  </conditionalFormatting>
  <conditionalFormatting sqref="J14">
    <cfRule type="cellIs" dxfId="1486" priority="130" stopIfTrue="1" operator="greaterThan">
      <formula>10</formula>
    </cfRule>
  </conditionalFormatting>
  <conditionalFormatting sqref="L14">
    <cfRule type="cellIs" dxfId="1485" priority="129" stopIfTrue="1" operator="greaterThan">
      <formula>10</formula>
    </cfRule>
  </conditionalFormatting>
  <conditionalFormatting sqref="M14">
    <cfRule type="cellIs" dxfId="1484" priority="128" stopIfTrue="1" operator="greaterThan">
      <formula>20</formula>
    </cfRule>
  </conditionalFormatting>
  <conditionalFormatting sqref="N14">
    <cfRule type="cellIs" dxfId="1483" priority="127" stopIfTrue="1" operator="greaterThan">
      <formula>2</formula>
    </cfRule>
  </conditionalFormatting>
  <conditionalFormatting sqref="K17">
    <cfRule type="cellIs" dxfId="1482" priority="126" stopIfTrue="1" operator="greaterThan">
      <formula>40</formula>
    </cfRule>
  </conditionalFormatting>
  <conditionalFormatting sqref="J17">
    <cfRule type="cellIs" dxfId="1481" priority="125" stopIfTrue="1" operator="greaterThan">
      <formula>10</formula>
    </cfRule>
  </conditionalFormatting>
  <conditionalFormatting sqref="L17">
    <cfRule type="cellIs" dxfId="1480" priority="124" stopIfTrue="1" operator="greaterThan">
      <formula>10</formula>
    </cfRule>
  </conditionalFormatting>
  <conditionalFormatting sqref="M17">
    <cfRule type="cellIs" dxfId="1479" priority="123" stopIfTrue="1" operator="greaterThan">
      <formula>20</formula>
    </cfRule>
  </conditionalFormatting>
  <conditionalFormatting sqref="N17">
    <cfRule type="cellIs" dxfId="1478" priority="122" stopIfTrue="1" operator="greaterThan">
      <formula>2</formula>
    </cfRule>
  </conditionalFormatting>
  <conditionalFormatting sqref="K17">
    <cfRule type="cellIs" dxfId="1477" priority="121" stopIfTrue="1" operator="greaterThan">
      <formula>40</formula>
    </cfRule>
  </conditionalFormatting>
  <conditionalFormatting sqref="J17">
    <cfRule type="cellIs" dxfId="1476" priority="120" stopIfTrue="1" operator="greaterThan">
      <formula>10</formula>
    </cfRule>
  </conditionalFormatting>
  <conditionalFormatting sqref="L17">
    <cfRule type="cellIs" dxfId="1475" priority="119" stopIfTrue="1" operator="greaterThan">
      <formula>10</formula>
    </cfRule>
  </conditionalFormatting>
  <conditionalFormatting sqref="M17">
    <cfRule type="cellIs" dxfId="1474" priority="118" stopIfTrue="1" operator="greaterThan">
      <formula>20</formula>
    </cfRule>
  </conditionalFormatting>
  <conditionalFormatting sqref="N17">
    <cfRule type="cellIs" dxfId="1473" priority="117" stopIfTrue="1" operator="greaterThan">
      <formula>2</formula>
    </cfRule>
  </conditionalFormatting>
  <conditionalFormatting sqref="K21">
    <cfRule type="cellIs" dxfId="1472" priority="116" stopIfTrue="1" operator="greaterThan">
      <formula>40</formula>
    </cfRule>
  </conditionalFormatting>
  <conditionalFormatting sqref="J21">
    <cfRule type="cellIs" dxfId="1471" priority="115" stopIfTrue="1" operator="greaterThan">
      <formula>10</formula>
    </cfRule>
  </conditionalFormatting>
  <conditionalFormatting sqref="L21">
    <cfRule type="cellIs" dxfId="1470" priority="114" stopIfTrue="1" operator="greaterThan">
      <formula>10</formula>
    </cfRule>
  </conditionalFormatting>
  <conditionalFormatting sqref="M21">
    <cfRule type="cellIs" dxfId="1469" priority="113" stopIfTrue="1" operator="greaterThan">
      <formula>20</formula>
    </cfRule>
  </conditionalFormatting>
  <conditionalFormatting sqref="N21">
    <cfRule type="cellIs" dxfId="1468" priority="112" stopIfTrue="1" operator="greaterThan">
      <formula>2</formula>
    </cfRule>
  </conditionalFormatting>
  <conditionalFormatting sqref="K21">
    <cfRule type="cellIs" dxfId="1467" priority="111" stopIfTrue="1" operator="greaterThan">
      <formula>40</formula>
    </cfRule>
  </conditionalFormatting>
  <conditionalFormatting sqref="J21">
    <cfRule type="cellIs" dxfId="1466" priority="110" stopIfTrue="1" operator="greaterThan">
      <formula>10</formula>
    </cfRule>
  </conditionalFormatting>
  <conditionalFormatting sqref="L21">
    <cfRule type="cellIs" dxfId="1465" priority="109" stopIfTrue="1" operator="greaterThan">
      <formula>10</formula>
    </cfRule>
  </conditionalFormatting>
  <conditionalFormatting sqref="M21">
    <cfRule type="cellIs" dxfId="1464" priority="108" stopIfTrue="1" operator="greaterThan">
      <formula>20</formula>
    </cfRule>
  </conditionalFormatting>
  <conditionalFormatting sqref="N21">
    <cfRule type="cellIs" dxfId="1463" priority="107" stopIfTrue="1" operator="greaterThan">
      <formula>2</formula>
    </cfRule>
  </conditionalFormatting>
  <conditionalFormatting sqref="K22">
    <cfRule type="cellIs" dxfId="1462" priority="106" stopIfTrue="1" operator="greaterThan">
      <formula>40</formula>
    </cfRule>
  </conditionalFormatting>
  <conditionalFormatting sqref="L22">
    <cfRule type="cellIs" dxfId="1461" priority="105" stopIfTrue="1" operator="greaterThan">
      <formula>10</formula>
    </cfRule>
  </conditionalFormatting>
  <conditionalFormatting sqref="M22">
    <cfRule type="cellIs" dxfId="1460" priority="104" stopIfTrue="1" operator="greaterThan">
      <formula>20</formula>
    </cfRule>
  </conditionalFormatting>
  <conditionalFormatting sqref="N22">
    <cfRule type="cellIs" dxfId="1459" priority="103" stopIfTrue="1" operator="greaterThan">
      <formula>2</formula>
    </cfRule>
  </conditionalFormatting>
  <conditionalFormatting sqref="K22">
    <cfRule type="cellIs" dxfId="1458" priority="102" stopIfTrue="1" operator="greaterThan">
      <formula>40</formula>
    </cfRule>
  </conditionalFormatting>
  <conditionalFormatting sqref="L22">
    <cfRule type="cellIs" dxfId="1457" priority="101" stopIfTrue="1" operator="greaterThan">
      <formula>10</formula>
    </cfRule>
  </conditionalFormatting>
  <conditionalFormatting sqref="M22">
    <cfRule type="cellIs" dxfId="1456" priority="100" stopIfTrue="1" operator="greaterThan">
      <formula>20</formula>
    </cfRule>
  </conditionalFormatting>
  <conditionalFormatting sqref="N22">
    <cfRule type="cellIs" dxfId="1455" priority="99" stopIfTrue="1" operator="greaterThan">
      <formula>2</formula>
    </cfRule>
  </conditionalFormatting>
  <conditionalFormatting sqref="K27">
    <cfRule type="cellIs" dxfId="1454" priority="98" stopIfTrue="1" operator="greaterThan">
      <formula>40</formula>
    </cfRule>
  </conditionalFormatting>
  <conditionalFormatting sqref="J27">
    <cfRule type="cellIs" dxfId="1453" priority="97" stopIfTrue="1" operator="greaterThan">
      <formula>10</formula>
    </cfRule>
  </conditionalFormatting>
  <conditionalFormatting sqref="L27">
    <cfRule type="cellIs" dxfId="1452" priority="96" stopIfTrue="1" operator="greaterThan">
      <formula>10</formula>
    </cfRule>
  </conditionalFormatting>
  <conditionalFormatting sqref="M27">
    <cfRule type="cellIs" dxfId="1451" priority="95" stopIfTrue="1" operator="greaterThan">
      <formula>20</formula>
    </cfRule>
  </conditionalFormatting>
  <conditionalFormatting sqref="N27">
    <cfRule type="cellIs" dxfId="1450" priority="94" stopIfTrue="1" operator="greaterThan">
      <formula>2</formula>
    </cfRule>
  </conditionalFormatting>
  <conditionalFormatting sqref="K27">
    <cfRule type="cellIs" dxfId="1449" priority="93" stopIfTrue="1" operator="greaterThan">
      <formula>40</formula>
    </cfRule>
  </conditionalFormatting>
  <conditionalFormatting sqref="J27">
    <cfRule type="cellIs" dxfId="1448" priority="92" stopIfTrue="1" operator="greaterThan">
      <formula>10</formula>
    </cfRule>
  </conditionalFormatting>
  <conditionalFormatting sqref="L27">
    <cfRule type="cellIs" dxfId="1447" priority="91" stopIfTrue="1" operator="greaterThan">
      <formula>10</formula>
    </cfRule>
  </conditionalFormatting>
  <conditionalFormatting sqref="M27">
    <cfRule type="cellIs" dxfId="1446" priority="90" stopIfTrue="1" operator="greaterThan">
      <formula>20</formula>
    </cfRule>
  </conditionalFormatting>
  <conditionalFormatting sqref="N27">
    <cfRule type="cellIs" dxfId="1445" priority="89" stopIfTrue="1" operator="greaterThan">
      <formula>2</formula>
    </cfRule>
  </conditionalFormatting>
  <conditionalFormatting sqref="K27">
    <cfRule type="cellIs" dxfId="1444" priority="88" stopIfTrue="1" operator="greaterThan">
      <formula>40</formula>
    </cfRule>
  </conditionalFormatting>
  <conditionalFormatting sqref="J27">
    <cfRule type="cellIs" dxfId="1443" priority="87" stopIfTrue="1" operator="greaterThan">
      <formula>10</formula>
    </cfRule>
  </conditionalFormatting>
  <conditionalFormatting sqref="L27">
    <cfRule type="cellIs" dxfId="1442" priority="86" stopIfTrue="1" operator="greaterThan">
      <formula>10</formula>
    </cfRule>
  </conditionalFormatting>
  <conditionalFormatting sqref="M27">
    <cfRule type="cellIs" dxfId="1441" priority="85" stopIfTrue="1" operator="greaterThan">
      <formula>20</formula>
    </cfRule>
  </conditionalFormatting>
  <conditionalFormatting sqref="N27">
    <cfRule type="cellIs" dxfId="1440" priority="84" stopIfTrue="1" operator="greaterThan">
      <formula>2</formula>
    </cfRule>
  </conditionalFormatting>
  <conditionalFormatting sqref="K27">
    <cfRule type="cellIs" dxfId="1439" priority="83" stopIfTrue="1" operator="greaterThan">
      <formula>40</formula>
    </cfRule>
  </conditionalFormatting>
  <conditionalFormatting sqref="J27">
    <cfRule type="cellIs" dxfId="1438" priority="82" stopIfTrue="1" operator="greaterThan">
      <formula>10</formula>
    </cfRule>
  </conditionalFormatting>
  <conditionalFormatting sqref="L27">
    <cfRule type="cellIs" dxfId="1437" priority="81" stopIfTrue="1" operator="greaterThan">
      <formula>10</formula>
    </cfRule>
  </conditionalFormatting>
  <conditionalFormatting sqref="M27">
    <cfRule type="cellIs" dxfId="1436" priority="80" stopIfTrue="1" operator="greaterThan">
      <formula>20</formula>
    </cfRule>
  </conditionalFormatting>
  <conditionalFormatting sqref="N27">
    <cfRule type="cellIs" dxfId="1435" priority="79" stopIfTrue="1" operator="greaterThan">
      <formula>2</formula>
    </cfRule>
  </conditionalFormatting>
  <conditionalFormatting sqref="K28">
    <cfRule type="cellIs" dxfId="1434" priority="78" stopIfTrue="1" operator="greaterThan">
      <formula>40</formula>
    </cfRule>
  </conditionalFormatting>
  <conditionalFormatting sqref="J28">
    <cfRule type="cellIs" dxfId="1433" priority="77" stopIfTrue="1" operator="greaterThan">
      <formula>10</formula>
    </cfRule>
  </conditionalFormatting>
  <conditionalFormatting sqref="L28">
    <cfRule type="cellIs" dxfId="1432" priority="76" stopIfTrue="1" operator="greaterThan">
      <formula>10</formula>
    </cfRule>
  </conditionalFormatting>
  <conditionalFormatting sqref="M28">
    <cfRule type="cellIs" dxfId="1431" priority="75" stopIfTrue="1" operator="greaterThan">
      <formula>20</formula>
    </cfRule>
  </conditionalFormatting>
  <conditionalFormatting sqref="N28">
    <cfRule type="cellIs" dxfId="1430" priority="74" stopIfTrue="1" operator="greaterThan">
      <formula>2</formula>
    </cfRule>
  </conditionalFormatting>
  <conditionalFormatting sqref="K28">
    <cfRule type="cellIs" dxfId="1429" priority="73" stopIfTrue="1" operator="greaterThan">
      <formula>40</formula>
    </cfRule>
  </conditionalFormatting>
  <conditionalFormatting sqref="J28">
    <cfRule type="cellIs" dxfId="1428" priority="72" stopIfTrue="1" operator="greaterThan">
      <formula>10</formula>
    </cfRule>
  </conditionalFormatting>
  <conditionalFormatting sqref="L28">
    <cfRule type="cellIs" dxfId="1427" priority="71" stopIfTrue="1" operator="greaterThan">
      <formula>10</formula>
    </cfRule>
  </conditionalFormatting>
  <conditionalFormatting sqref="M28">
    <cfRule type="cellIs" dxfId="1426" priority="70" stopIfTrue="1" operator="greaterThan">
      <formula>20</formula>
    </cfRule>
  </conditionalFormatting>
  <conditionalFormatting sqref="N28">
    <cfRule type="cellIs" dxfId="1425" priority="69" stopIfTrue="1" operator="greaterThan">
      <formula>2</formula>
    </cfRule>
  </conditionalFormatting>
  <conditionalFormatting sqref="K4">
    <cfRule type="cellIs" dxfId="1424" priority="68" stopIfTrue="1" operator="greaterThan">
      <formula>40</formula>
    </cfRule>
  </conditionalFormatting>
  <conditionalFormatting sqref="J4">
    <cfRule type="cellIs" dxfId="1423" priority="67" stopIfTrue="1" operator="greaterThan">
      <formula>10</formula>
    </cfRule>
  </conditionalFormatting>
  <conditionalFormatting sqref="L4">
    <cfRule type="cellIs" dxfId="1422" priority="66" stopIfTrue="1" operator="greaterThan">
      <formula>10</formula>
    </cfRule>
  </conditionalFormatting>
  <conditionalFormatting sqref="M4">
    <cfRule type="cellIs" dxfId="1421" priority="65" stopIfTrue="1" operator="greaterThan">
      <formula>20</formula>
    </cfRule>
  </conditionalFormatting>
  <conditionalFormatting sqref="N4">
    <cfRule type="cellIs" dxfId="1420" priority="64" stopIfTrue="1" operator="greaterThan">
      <formula>2</formula>
    </cfRule>
  </conditionalFormatting>
  <conditionalFormatting sqref="K11">
    <cfRule type="cellIs" dxfId="1419" priority="63" stopIfTrue="1" operator="greaterThan">
      <formula>40</formula>
    </cfRule>
  </conditionalFormatting>
  <conditionalFormatting sqref="J11">
    <cfRule type="cellIs" dxfId="1418" priority="62" stopIfTrue="1" operator="greaterThan">
      <formula>10</formula>
    </cfRule>
  </conditionalFormatting>
  <conditionalFormatting sqref="L11">
    <cfRule type="cellIs" dxfId="1417" priority="61" stopIfTrue="1" operator="greaterThan">
      <formula>10</formula>
    </cfRule>
  </conditionalFormatting>
  <conditionalFormatting sqref="M11">
    <cfRule type="cellIs" dxfId="1416" priority="60" stopIfTrue="1" operator="greaterThan">
      <formula>20</formula>
    </cfRule>
  </conditionalFormatting>
  <conditionalFormatting sqref="N11">
    <cfRule type="cellIs" dxfId="1415" priority="59" stopIfTrue="1" operator="greaterThan">
      <formula>2</formula>
    </cfRule>
  </conditionalFormatting>
  <conditionalFormatting sqref="K11">
    <cfRule type="cellIs" dxfId="1414" priority="58" stopIfTrue="1" operator="greaterThan">
      <formula>40</formula>
    </cfRule>
  </conditionalFormatting>
  <conditionalFormatting sqref="J11">
    <cfRule type="cellIs" dxfId="1413" priority="57" stopIfTrue="1" operator="greaterThan">
      <formula>10</formula>
    </cfRule>
  </conditionalFormatting>
  <conditionalFormatting sqref="L11">
    <cfRule type="cellIs" dxfId="1412" priority="56" stopIfTrue="1" operator="greaterThan">
      <formula>10</formula>
    </cfRule>
  </conditionalFormatting>
  <conditionalFormatting sqref="M11">
    <cfRule type="cellIs" dxfId="1411" priority="55" stopIfTrue="1" operator="greaterThan">
      <formula>20</formula>
    </cfRule>
  </conditionalFormatting>
  <conditionalFormatting sqref="N11">
    <cfRule type="cellIs" dxfId="1410" priority="54" stopIfTrue="1" operator="greaterThan">
      <formula>2</formula>
    </cfRule>
  </conditionalFormatting>
  <conditionalFormatting sqref="J11">
    <cfRule type="cellIs" dxfId="1409" priority="53" stopIfTrue="1" operator="greaterThan">
      <formula>10</formula>
    </cfRule>
  </conditionalFormatting>
  <conditionalFormatting sqref="K11">
    <cfRule type="cellIs" dxfId="1408" priority="52" stopIfTrue="1" operator="greaterThan">
      <formula>40</formula>
    </cfRule>
  </conditionalFormatting>
  <conditionalFormatting sqref="J11">
    <cfRule type="cellIs" dxfId="1407" priority="51" stopIfTrue="1" operator="greaterThan">
      <formula>10</formula>
    </cfRule>
  </conditionalFormatting>
  <conditionalFormatting sqref="L11">
    <cfRule type="cellIs" dxfId="1406" priority="50" stopIfTrue="1" operator="greaterThan">
      <formula>10</formula>
    </cfRule>
  </conditionalFormatting>
  <conditionalFormatting sqref="M11">
    <cfRule type="cellIs" dxfId="1405" priority="49" stopIfTrue="1" operator="greaterThan">
      <formula>20</formula>
    </cfRule>
  </conditionalFormatting>
  <conditionalFormatting sqref="N11">
    <cfRule type="cellIs" dxfId="1404" priority="48" stopIfTrue="1" operator="greaterThan">
      <formula>2</formula>
    </cfRule>
  </conditionalFormatting>
  <conditionalFormatting sqref="K13">
    <cfRule type="cellIs" dxfId="1403" priority="47" stopIfTrue="1" operator="greaterThan">
      <formula>40</formula>
    </cfRule>
  </conditionalFormatting>
  <conditionalFormatting sqref="J13">
    <cfRule type="cellIs" dxfId="1402" priority="46" stopIfTrue="1" operator="greaterThan">
      <formula>10</formula>
    </cfRule>
  </conditionalFormatting>
  <conditionalFormatting sqref="L13">
    <cfRule type="cellIs" dxfId="1401" priority="45" stopIfTrue="1" operator="greaterThan">
      <formula>10</formula>
    </cfRule>
  </conditionalFormatting>
  <conditionalFormatting sqref="M13">
    <cfRule type="cellIs" dxfId="1400" priority="44" stopIfTrue="1" operator="greaterThan">
      <formula>20</formula>
    </cfRule>
  </conditionalFormatting>
  <conditionalFormatting sqref="N13">
    <cfRule type="cellIs" dxfId="1399" priority="43" stopIfTrue="1" operator="greaterThan">
      <formula>2</formula>
    </cfRule>
  </conditionalFormatting>
  <conditionalFormatting sqref="K13">
    <cfRule type="cellIs" dxfId="1398" priority="42" stopIfTrue="1" operator="greaterThan">
      <formula>40</formula>
    </cfRule>
  </conditionalFormatting>
  <conditionalFormatting sqref="L13">
    <cfRule type="cellIs" dxfId="1397" priority="41" stopIfTrue="1" operator="greaterThan">
      <formula>10</formula>
    </cfRule>
  </conditionalFormatting>
  <conditionalFormatting sqref="M13">
    <cfRule type="cellIs" dxfId="1396" priority="40" stopIfTrue="1" operator="greaterThan">
      <formula>20</formula>
    </cfRule>
  </conditionalFormatting>
  <conditionalFormatting sqref="N13">
    <cfRule type="cellIs" dxfId="1395" priority="39" stopIfTrue="1" operator="greaterThan">
      <formula>2</formula>
    </cfRule>
  </conditionalFormatting>
  <conditionalFormatting sqref="J13">
    <cfRule type="cellIs" dxfId="1394" priority="38" stopIfTrue="1" operator="greaterThan">
      <formula>10</formula>
    </cfRule>
  </conditionalFormatting>
  <conditionalFormatting sqref="J13">
    <cfRule type="cellIs" dxfId="1393" priority="37" stopIfTrue="1" operator="greaterThan">
      <formula>10</formula>
    </cfRule>
  </conditionalFormatting>
  <conditionalFormatting sqref="K13">
    <cfRule type="cellIs" dxfId="1392" priority="36" stopIfTrue="1" operator="greaterThan">
      <formula>40</formula>
    </cfRule>
  </conditionalFormatting>
  <conditionalFormatting sqref="J13">
    <cfRule type="cellIs" dxfId="1391" priority="35" stopIfTrue="1" operator="greaterThan">
      <formula>10</formula>
    </cfRule>
  </conditionalFormatting>
  <conditionalFormatting sqref="L13">
    <cfRule type="cellIs" dxfId="1390" priority="34" stopIfTrue="1" operator="greaterThan">
      <formula>10</formula>
    </cfRule>
  </conditionalFormatting>
  <conditionalFormatting sqref="M13">
    <cfRule type="cellIs" dxfId="1389" priority="33" stopIfTrue="1" operator="greaterThan">
      <formula>20</formula>
    </cfRule>
  </conditionalFormatting>
  <conditionalFormatting sqref="N13">
    <cfRule type="cellIs" dxfId="1388" priority="32" stopIfTrue="1" operator="greaterThan">
      <formula>2</formula>
    </cfRule>
  </conditionalFormatting>
  <conditionalFormatting sqref="K15">
    <cfRule type="cellIs" dxfId="1387" priority="31" stopIfTrue="1" operator="greaterThan">
      <formula>40</formula>
    </cfRule>
  </conditionalFormatting>
  <conditionalFormatting sqref="J15">
    <cfRule type="cellIs" dxfId="1386" priority="30" stopIfTrue="1" operator="greaterThan">
      <formula>10</formula>
    </cfRule>
  </conditionalFormatting>
  <conditionalFormatting sqref="L15">
    <cfRule type="cellIs" dxfId="1385" priority="29" stopIfTrue="1" operator="greaterThan">
      <formula>10</formula>
    </cfRule>
  </conditionalFormatting>
  <conditionalFormatting sqref="M15">
    <cfRule type="cellIs" dxfId="1384" priority="28" stopIfTrue="1" operator="greaterThan">
      <formula>20</formula>
    </cfRule>
  </conditionalFormatting>
  <conditionalFormatting sqref="N15">
    <cfRule type="cellIs" dxfId="1383" priority="27" stopIfTrue="1" operator="greaterThan">
      <formula>2</formula>
    </cfRule>
  </conditionalFormatting>
  <conditionalFormatting sqref="K15">
    <cfRule type="cellIs" dxfId="1382" priority="26" stopIfTrue="1" operator="greaterThan">
      <formula>40</formula>
    </cfRule>
  </conditionalFormatting>
  <conditionalFormatting sqref="L15">
    <cfRule type="cellIs" dxfId="1381" priority="25" stopIfTrue="1" operator="greaterThan">
      <formula>10</formula>
    </cfRule>
  </conditionalFormatting>
  <conditionalFormatting sqref="M15">
    <cfRule type="cellIs" dxfId="1380" priority="24" stopIfTrue="1" operator="greaterThan">
      <formula>20</formula>
    </cfRule>
  </conditionalFormatting>
  <conditionalFormatting sqref="N15">
    <cfRule type="cellIs" dxfId="1379" priority="23" stopIfTrue="1" operator="greaterThan">
      <formula>2</formula>
    </cfRule>
  </conditionalFormatting>
  <conditionalFormatting sqref="J15">
    <cfRule type="cellIs" dxfId="1378" priority="22" stopIfTrue="1" operator="greaterThan">
      <formula>10</formula>
    </cfRule>
  </conditionalFormatting>
  <conditionalFormatting sqref="J15">
    <cfRule type="cellIs" dxfId="1377" priority="21" stopIfTrue="1" operator="greaterThan">
      <formula>10</formula>
    </cfRule>
  </conditionalFormatting>
  <conditionalFormatting sqref="K15">
    <cfRule type="cellIs" dxfId="1376" priority="20" stopIfTrue="1" operator="greaterThan">
      <formula>40</formula>
    </cfRule>
  </conditionalFormatting>
  <conditionalFormatting sqref="J15">
    <cfRule type="cellIs" dxfId="1375" priority="19" stopIfTrue="1" operator="greaterThan">
      <formula>10</formula>
    </cfRule>
  </conditionalFormatting>
  <conditionalFormatting sqref="L15">
    <cfRule type="cellIs" dxfId="1374" priority="18" stopIfTrue="1" operator="greaterThan">
      <formula>10</formula>
    </cfRule>
  </conditionalFormatting>
  <conditionalFormatting sqref="M15">
    <cfRule type="cellIs" dxfId="1373" priority="17" stopIfTrue="1" operator="greaterThan">
      <formula>20</formula>
    </cfRule>
  </conditionalFormatting>
  <conditionalFormatting sqref="N15">
    <cfRule type="cellIs" dxfId="1372" priority="16" stopIfTrue="1" operator="greaterThan">
      <formula>2</formula>
    </cfRule>
  </conditionalFormatting>
  <conditionalFormatting sqref="K17">
    <cfRule type="cellIs" dxfId="1371" priority="15" stopIfTrue="1" operator="greaterThan">
      <formula>40</formula>
    </cfRule>
  </conditionalFormatting>
  <conditionalFormatting sqref="J17">
    <cfRule type="cellIs" dxfId="1370" priority="14" stopIfTrue="1" operator="greaterThan">
      <formula>10</formula>
    </cfRule>
  </conditionalFormatting>
  <conditionalFormatting sqref="L17">
    <cfRule type="cellIs" dxfId="1369" priority="13" stopIfTrue="1" operator="greaterThan">
      <formula>10</formula>
    </cfRule>
  </conditionalFormatting>
  <conditionalFormatting sqref="M17">
    <cfRule type="cellIs" dxfId="1368" priority="12" stopIfTrue="1" operator="greaterThan">
      <formula>20</formula>
    </cfRule>
  </conditionalFormatting>
  <conditionalFormatting sqref="N17">
    <cfRule type="cellIs" dxfId="1367" priority="11" stopIfTrue="1" operator="greaterThan">
      <formula>2</formula>
    </cfRule>
  </conditionalFormatting>
  <conditionalFormatting sqref="K17">
    <cfRule type="cellIs" dxfId="1366" priority="10" stopIfTrue="1" operator="greaterThan">
      <formula>40</formula>
    </cfRule>
  </conditionalFormatting>
  <conditionalFormatting sqref="J17">
    <cfRule type="cellIs" dxfId="1365" priority="9" stopIfTrue="1" operator="greaterThan">
      <formula>10</formula>
    </cfRule>
  </conditionalFormatting>
  <conditionalFormatting sqref="L17">
    <cfRule type="cellIs" dxfId="1364" priority="8" stopIfTrue="1" operator="greaterThan">
      <formula>10</formula>
    </cfRule>
  </conditionalFormatting>
  <conditionalFormatting sqref="M17">
    <cfRule type="cellIs" dxfId="1363" priority="7" stopIfTrue="1" operator="greaterThan">
      <formula>20</formula>
    </cfRule>
  </conditionalFormatting>
  <conditionalFormatting sqref="N17">
    <cfRule type="cellIs" dxfId="1362" priority="6" stopIfTrue="1" operator="greaterThan">
      <formula>2</formula>
    </cfRule>
  </conditionalFormatting>
  <conditionalFormatting sqref="K17">
    <cfRule type="cellIs" dxfId="1361" priority="5" stopIfTrue="1" operator="greaterThan">
      <formula>40</formula>
    </cfRule>
  </conditionalFormatting>
  <conditionalFormatting sqref="J17">
    <cfRule type="cellIs" dxfId="1360" priority="4" stopIfTrue="1" operator="greaterThan">
      <formula>10</formula>
    </cfRule>
  </conditionalFormatting>
  <conditionalFormatting sqref="L17">
    <cfRule type="cellIs" dxfId="1359" priority="3" stopIfTrue="1" operator="greaterThan">
      <formula>10</formula>
    </cfRule>
  </conditionalFormatting>
  <conditionalFormatting sqref="M17">
    <cfRule type="cellIs" dxfId="1358" priority="2" stopIfTrue="1" operator="greaterThan">
      <formula>20</formula>
    </cfRule>
  </conditionalFormatting>
  <conditionalFormatting sqref="N17">
    <cfRule type="cellIs" dxfId="1357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4"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50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53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14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12" t="s">
        <v>0</v>
      </c>
      <c r="I3" s="108"/>
      <c r="J3" s="57" t="s">
        <v>6</v>
      </c>
      <c r="K3" s="57" t="s">
        <v>7</v>
      </c>
      <c r="L3" s="57" t="s">
        <v>8</v>
      </c>
      <c r="M3" s="57" t="s">
        <v>9</v>
      </c>
      <c r="N3" s="57" t="s">
        <v>10</v>
      </c>
      <c r="O3" s="13" t="s">
        <v>0</v>
      </c>
    </row>
    <row r="4" spans="1:15" ht="15" customHeight="1">
      <c r="A4" s="15">
        <v>1</v>
      </c>
      <c r="B4" s="44">
        <v>2465</v>
      </c>
      <c r="C4" s="45">
        <v>87.8</v>
      </c>
      <c r="D4" s="33">
        <v>74.599999999999994</v>
      </c>
      <c r="E4" s="33">
        <v>93.8</v>
      </c>
      <c r="F4" s="34">
        <v>28.38</v>
      </c>
      <c r="G4" s="34">
        <v>2.496</v>
      </c>
      <c r="H4" s="30">
        <v>28000</v>
      </c>
      <c r="I4" s="30">
        <v>2653</v>
      </c>
      <c r="J4" s="33">
        <v>1.4</v>
      </c>
      <c r="K4" s="33">
        <v>4.4000000000000004</v>
      </c>
      <c r="L4" s="33">
        <v>3.2</v>
      </c>
      <c r="M4" s="34">
        <v>6.84</v>
      </c>
      <c r="N4" s="34">
        <v>7.6999999999999999E-2</v>
      </c>
      <c r="O4" s="3" t="s">
        <v>36</v>
      </c>
    </row>
    <row r="5" spans="1:15" ht="15" customHeight="1">
      <c r="A5" s="15">
        <v>2</v>
      </c>
      <c r="B5" s="30">
        <v>2462</v>
      </c>
      <c r="C5" s="31">
        <v>77.599999999999994</v>
      </c>
      <c r="D5" s="31">
        <v>75.2</v>
      </c>
      <c r="E5" s="31">
        <v>154</v>
      </c>
      <c r="F5" s="32">
        <v>32.256</v>
      </c>
      <c r="G5" s="32">
        <v>3.48</v>
      </c>
      <c r="H5" s="30">
        <v>28000</v>
      </c>
      <c r="I5" s="30">
        <v>2394</v>
      </c>
      <c r="J5" s="31">
        <v>1.8</v>
      </c>
      <c r="K5" s="31">
        <v>6.4</v>
      </c>
      <c r="L5" s="31">
        <v>2.8</v>
      </c>
      <c r="M5" s="32">
        <v>7.944</v>
      </c>
      <c r="N5" s="32">
        <v>5.8000000000000003E-2</v>
      </c>
      <c r="O5" s="3" t="s">
        <v>36</v>
      </c>
    </row>
    <row r="6" spans="1:15" ht="15" customHeight="1">
      <c r="A6" s="15">
        <v>3</v>
      </c>
      <c r="B6" s="30">
        <v>2803</v>
      </c>
      <c r="C6" s="31">
        <v>82.8</v>
      </c>
      <c r="D6" s="31">
        <v>69</v>
      </c>
      <c r="E6" s="31">
        <v>82</v>
      </c>
      <c r="F6" s="32">
        <v>13.824</v>
      </c>
      <c r="G6" s="32">
        <v>1.728</v>
      </c>
      <c r="H6" s="30">
        <v>30000</v>
      </c>
      <c r="I6" s="30">
        <v>2812</v>
      </c>
      <c r="J6" s="31">
        <v>1.6</v>
      </c>
      <c r="K6" s="31">
        <v>5.7</v>
      </c>
      <c r="L6" s="31">
        <v>2.8</v>
      </c>
      <c r="M6" s="32">
        <v>4.1520000000000001</v>
      </c>
      <c r="N6" s="32">
        <v>9.6000000000000002E-2</v>
      </c>
      <c r="O6" s="3" t="s">
        <v>36</v>
      </c>
    </row>
    <row r="7" spans="1:15" ht="15" customHeight="1">
      <c r="A7" s="15">
        <v>4</v>
      </c>
      <c r="B7" s="30">
        <v>3128</v>
      </c>
      <c r="C7" s="31">
        <v>74.2</v>
      </c>
      <c r="D7" s="31">
        <v>62.1</v>
      </c>
      <c r="E7" s="31">
        <v>104</v>
      </c>
      <c r="F7" s="32">
        <v>27.071999999999999</v>
      </c>
      <c r="G7" s="32">
        <v>2.7120000000000002</v>
      </c>
      <c r="H7" s="30">
        <v>27000</v>
      </c>
      <c r="I7" s="30">
        <v>3268</v>
      </c>
      <c r="J7" s="31">
        <v>1.8</v>
      </c>
      <c r="K7" s="31">
        <v>3.7</v>
      </c>
      <c r="L7" s="31">
        <v>4.4000000000000004</v>
      </c>
      <c r="M7" s="32">
        <v>4.944</v>
      </c>
      <c r="N7" s="32">
        <v>2.4E-2</v>
      </c>
      <c r="O7" s="3" t="s">
        <v>36</v>
      </c>
    </row>
    <row r="8" spans="1:15" ht="15" customHeight="1">
      <c r="A8" s="15">
        <v>5</v>
      </c>
      <c r="B8" s="30">
        <v>2927</v>
      </c>
      <c r="C8" s="31">
        <v>105.4</v>
      </c>
      <c r="D8" s="31">
        <v>96.4</v>
      </c>
      <c r="E8" s="31">
        <v>56</v>
      </c>
      <c r="F8" s="32">
        <v>25.056000000000001</v>
      </c>
      <c r="G8" s="32">
        <v>2.3759999999999999</v>
      </c>
      <c r="H8" s="30">
        <v>26000</v>
      </c>
      <c r="I8" s="30">
        <v>3094</v>
      </c>
      <c r="J8" s="31">
        <v>0.6</v>
      </c>
      <c r="K8" s="31">
        <v>4.5999999999999996</v>
      </c>
      <c r="L8" s="31">
        <v>3.6</v>
      </c>
      <c r="M8" s="32">
        <v>4.2720000000000002</v>
      </c>
      <c r="N8" s="32">
        <v>2.9000000000000001E-2</v>
      </c>
      <c r="O8" s="3" t="s">
        <v>36</v>
      </c>
    </row>
    <row r="9" spans="1:15" ht="15" customHeight="1">
      <c r="A9" s="15">
        <v>6</v>
      </c>
      <c r="B9" s="30">
        <v>2882</v>
      </c>
      <c r="C9" s="31">
        <v>69.599999999999994</v>
      </c>
      <c r="D9" s="31">
        <v>53.6</v>
      </c>
      <c r="E9" s="31">
        <v>66</v>
      </c>
      <c r="F9" s="32">
        <v>18.623999999999999</v>
      </c>
      <c r="G9" s="32">
        <v>2.64</v>
      </c>
      <c r="H9" s="30">
        <v>27000</v>
      </c>
      <c r="I9" s="30">
        <v>2984</v>
      </c>
      <c r="J9" s="31">
        <v>0.7</v>
      </c>
      <c r="K9" s="31">
        <v>4.2</v>
      </c>
      <c r="L9" s="31">
        <v>3.6</v>
      </c>
      <c r="M9" s="32">
        <v>3.3359999999999999</v>
      </c>
      <c r="N9" s="32">
        <v>4.2999999999999997E-2</v>
      </c>
      <c r="O9" s="3" t="s">
        <v>36</v>
      </c>
    </row>
    <row r="10" spans="1:15" ht="15" customHeight="1">
      <c r="A10" s="15">
        <v>7</v>
      </c>
      <c r="B10" s="30">
        <v>2651</v>
      </c>
      <c r="C10" s="31">
        <v>94.8</v>
      </c>
      <c r="D10" s="31">
        <v>87.7</v>
      </c>
      <c r="E10" s="31">
        <v>85</v>
      </c>
      <c r="F10" s="32">
        <v>25.02</v>
      </c>
      <c r="G10" s="32">
        <v>2.4239999999999999</v>
      </c>
      <c r="H10" s="30">
        <v>26000</v>
      </c>
      <c r="I10" s="30">
        <v>2899</v>
      </c>
      <c r="J10" s="31">
        <v>0.8</v>
      </c>
      <c r="K10" s="31">
        <v>4.5999999999999996</v>
      </c>
      <c r="L10" s="31">
        <v>3.8</v>
      </c>
      <c r="M10" s="32">
        <v>4.7039999999999997</v>
      </c>
      <c r="N10" s="32">
        <v>8.2000000000000003E-2</v>
      </c>
      <c r="O10" s="3" t="s">
        <v>36</v>
      </c>
    </row>
    <row r="11" spans="1:15" ht="15" customHeight="1">
      <c r="A11" s="15">
        <v>8</v>
      </c>
      <c r="B11" s="30">
        <v>2706</v>
      </c>
      <c r="C11" s="31">
        <v>96.8</v>
      </c>
      <c r="D11" s="33">
        <v>80.599999999999994</v>
      </c>
      <c r="E11" s="33">
        <v>86</v>
      </c>
      <c r="F11" s="34">
        <v>24.24</v>
      </c>
      <c r="G11" s="34">
        <v>2.64</v>
      </c>
      <c r="H11" s="30">
        <v>28000</v>
      </c>
      <c r="I11" s="30">
        <v>2856</v>
      </c>
      <c r="J11" s="51">
        <v>0.7</v>
      </c>
      <c r="K11" s="51">
        <v>4.3</v>
      </c>
      <c r="L11" s="33">
        <v>3.3</v>
      </c>
      <c r="M11" s="52">
        <v>4.5359999999999996</v>
      </c>
      <c r="N11" s="34">
        <v>8.5999999999999993E-2</v>
      </c>
      <c r="O11" s="3" t="s">
        <v>36</v>
      </c>
    </row>
    <row r="12" spans="1:15" ht="15" customHeight="1">
      <c r="A12" s="15">
        <v>9</v>
      </c>
      <c r="B12" s="30">
        <v>2647</v>
      </c>
      <c r="C12" s="31">
        <v>95.5</v>
      </c>
      <c r="D12" s="31">
        <v>87.4</v>
      </c>
      <c r="E12" s="31">
        <v>138</v>
      </c>
      <c r="F12" s="32">
        <v>20.352</v>
      </c>
      <c r="G12" s="32">
        <v>3.024</v>
      </c>
      <c r="H12" s="30">
        <v>28000</v>
      </c>
      <c r="I12" s="30">
        <v>2832</v>
      </c>
      <c r="J12" s="33">
        <v>1.2</v>
      </c>
      <c r="K12" s="33">
        <v>5.0999999999999996</v>
      </c>
      <c r="L12" s="33">
        <v>2.8</v>
      </c>
      <c r="M12" s="34">
        <v>7.32</v>
      </c>
      <c r="N12" s="34">
        <v>0.14899999999999999</v>
      </c>
      <c r="O12" s="3" t="s">
        <v>36</v>
      </c>
    </row>
    <row r="13" spans="1:15" ht="15" customHeight="1">
      <c r="A13" s="15">
        <v>10</v>
      </c>
      <c r="B13" s="35">
        <v>2626</v>
      </c>
      <c r="C13" s="31">
        <v>108</v>
      </c>
      <c r="D13" s="33">
        <v>97.2</v>
      </c>
      <c r="E13" s="33">
        <v>80</v>
      </c>
      <c r="F13" s="34">
        <v>26.783999999999999</v>
      </c>
      <c r="G13" s="34">
        <v>3.0720000000000001</v>
      </c>
      <c r="H13" s="30">
        <v>28000</v>
      </c>
      <c r="I13" s="30">
        <v>2657</v>
      </c>
      <c r="J13" s="51">
        <v>0.6</v>
      </c>
      <c r="K13" s="51">
        <v>4.5</v>
      </c>
      <c r="L13" s="33">
        <v>2.8</v>
      </c>
      <c r="M13" s="52">
        <v>6.84</v>
      </c>
      <c r="N13" s="34">
        <v>0.13400000000000001</v>
      </c>
      <c r="O13" s="3" t="s">
        <v>36</v>
      </c>
    </row>
    <row r="14" spans="1:15" ht="15" customHeight="1">
      <c r="A14" s="15">
        <v>11</v>
      </c>
      <c r="B14" s="30">
        <v>2952</v>
      </c>
      <c r="C14" s="31">
        <v>94</v>
      </c>
      <c r="D14" s="31">
        <v>77.599999999999994</v>
      </c>
      <c r="E14" s="31">
        <v>74</v>
      </c>
      <c r="F14" s="32">
        <v>20.399999999999999</v>
      </c>
      <c r="G14" s="32">
        <v>2.9279999999999999</v>
      </c>
      <c r="H14" s="30">
        <v>27000</v>
      </c>
      <c r="I14" s="30">
        <v>3151</v>
      </c>
      <c r="J14" s="33">
        <v>0.9</v>
      </c>
      <c r="K14" s="33">
        <v>4.5999999999999996</v>
      </c>
      <c r="L14" s="33">
        <v>2.4</v>
      </c>
      <c r="M14" s="34">
        <v>6.96</v>
      </c>
      <c r="N14" s="34">
        <v>3.7999999999999999E-2</v>
      </c>
      <c r="O14" s="3" t="s">
        <v>36</v>
      </c>
    </row>
    <row r="15" spans="1:15" ht="15" customHeight="1">
      <c r="A15" s="15">
        <v>12</v>
      </c>
      <c r="B15" s="30">
        <v>2644</v>
      </c>
      <c r="C15" s="31">
        <v>94.2</v>
      </c>
      <c r="D15" s="33">
        <v>82.9</v>
      </c>
      <c r="E15" s="33">
        <v>106.2</v>
      </c>
      <c r="F15" s="34">
        <v>30.096</v>
      </c>
      <c r="G15" s="34">
        <v>4.056</v>
      </c>
      <c r="H15" s="30">
        <v>30000</v>
      </c>
      <c r="I15" s="30">
        <v>2766</v>
      </c>
      <c r="J15" s="51">
        <v>0.8</v>
      </c>
      <c r="K15" s="51">
        <v>5.3</v>
      </c>
      <c r="L15" s="33">
        <v>3.2</v>
      </c>
      <c r="M15" s="52">
        <v>8.8800000000000008</v>
      </c>
      <c r="N15" s="34">
        <v>0.16800000000000001</v>
      </c>
      <c r="O15" s="3" t="s">
        <v>36</v>
      </c>
    </row>
    <row r="16" spans="1:15" ht="15" customHeight="1">
      <c r="A16" s="15">
        <v>13</v>
      </c>
      <c r="B16" s="30">
        <v>2656</v>
      </c>
      <c r="C16" s="31">
        <v>115.6</v>
      </c>
      <c r="D16" s="31">
        <v>102.4</v>
      </c>
      <c r="E16" s="31">
        <v>72</v>
      </c>
      <c r="F16" s="32">
        <v>20.495999999999999</v>
      </c>
      <c r="G16" s="32">
        <v>2.3759999999999999</v>
      </c>
      <c r="H16" s="30">
        <v>28000</v>
      </c>
      <c r="I16" s="30">
        <v>2738</v>
      </c>
      <c r="J16" s="33">
        <v>0.4</v>
      </c>
      <c r="K16" s="33">
        <v>4.7</v>
      </c>
      <c r="L16" s="33">
        <v>6</v>
      </c>
      <c r="M16" s="34">
        <v>7.1280000000000001</v>
      </c>
      <c r="N16" s="34">
        <v>0.14899999999999999</v>
      </c>
      <c r="O16" s="3" t="s">
        <v>36</v>
      </c>
    </row>
    <row r="17" spans="1:15" ht="15" customHeight="1">
      <c r="A17" s="15">
        <v>14</v>
      </c>
      <c r="B17" s="30">
        <v>2702</v>
      </c>
      <c r="C17" s="33">
        <v>75.400000000000006</v>
      </c>
      <c r="D17" s="31">
        <v>67.8</v>
      </c>
      <c r="E17" s="31">
        <v>79</v>
      </c>
      <c r="F17" s="32">
        <v>31.6</v>
      </c>
      <c r="G17" s="32">
        <v>3.6480000000000001</v>
      </c>
      <c r="H17" s="30">
        <v>28000</v>
      </c>
      <c r="I17" s="30">
        <v>2846</v>
      </c>
      <c r="J17" s="33">
        <v>0.6</v>
      </c>
      <c r="K17" s="33">
        <v>4.8</v>
      </c>
      <c r="L17" s="33">
        <v>2.4</v>
      </c>
      <c r="M17" s="34">
        <v>7.68</v>
      </c>
      <c r="N17" s="34">
        <v>0.12</v>
      </c>
      <c r="O17" s="3" t="s">
        <v>36</v>
      </c>
    </row>
    <row r="18" spans="1:15" ht="15" customHeight="1">
      <c r="A18" s="15">
        <v>15</v>
      </c>
      <c r="B18" s="30">
        <v>2820</v>
      </c>
      <c r="C18" s="33">
        <v>91.4</v>
      </c>
      <c r="D18" s="33">
        <v>80.2</v>
      </c>
      <c r="E18" s="33">
        <v>80</v>
      </c>
      <c r="F18" s="34">
        <v>26.68</v>
      </c>
      <c r="G18" s="34">
        <v>3.48</v>
      </c>
      <c r="H18" s="30">
        <v>28000</v>
      </c>
      <c r="I18" s="30">
        <v>2834</v>
      </c>
      <c r="J18" s="33">
        <v>0.6</v>
      </c>
      <c r="K18" s="33">
        <v>4.2</v>
      </c>
      <c r="L18" s="33">
        <v>3.2</v>
      </c>
      <c r="M18" s="34">
        <v>7.7039999999999997</v>
      </c>
      <c r="N18" s="34">
        <v>9.6000000000000002E-2</v>
      </c>
      <c r="O18" s="3" t="s">
        <v>36</v>
      </c>
    </row>
    <row r="19" spans="1:15" ht="15" customHeight="1">
      <c r="A19" s="15">
        <v>16</v>
      </c>
      <c r="B19" s="30">
        <v>2704</v>
      </c>
      <c r="C19" s="33">
        <v>80.8</v>
      </c>
      <c r="D19" s="33">
        <v>69.2</v>
      </c>
      <c r="E19" s="33">
        <v>120</v>
      </c>
      <c r="F19" s="34">
        <v>21.984000000000002</v>
      </c>
      <c r="G19" s="34">
        <v>3.0720000000000001</v>
      </c>
      <c r="H19" s="30">
        <v>29000</v>
      </c>
      <c r="I19" s="30">
        <v>2852</v>
      </c>
      <c r="J19" s="33">
        <v>0.7</v>
      </c>
      <c r="K19" s="33">
        <v>4.5</v>
      </c>
      <c r="L19" s="33">
        <v>3.6</v>
      </c>
      <c r="M19" s="34">
        <v>7.968</v>
      </c>
      <c r="N19" s="34">
        <v>0.11</v>
      </c>
      <c r="O19" s="3" t="s">
        <v>36</v>
      </c>
    </row>
    <row r="20" spans="1:15" ht="15" customHeight="1">
      <c r="A20" s="15">
        <v>17</v>
      </c>
      <c r="B20" s="30">
        <v>2598</v>
      </c>
      <c r="C20" s="33">
        <v>119.7</v>
      </c>
      <c r="D20" s="33">
        <v>103.2</v>
      </c>
      <c r="E20" s="33">
        <v>270</v>
      </c>
      <c r="F20" s="34">
        <v>29.423999999999999</v>
      </c>
      <c r="G20" s="34">
        <v>4.992</v>
      </c>
      <c r="H20" s="30">
        <v>29000</v>
      </c>
      <c r="I20" s="30">
        <v>2655</v>
      </c>
      <c r="J20" s="33">
        <v>1.2</v>
      </c>
      <c r="K20" s="33">
        <v>5.4</v>
      </c>
      <c r="L20" s="33">
        <v>4.8</v>
      </c>
      <c r="M20" s="34">
        <v>4.968</v>
      </c>
      <c r="N20" s="34">
        <v>0.115</v>
      </c>
      <c r="O20" s="3" t="s">
        <v>36</v>
      </c>
    </row>
    <row r="21" spans="1:15" ht="15" customHeight="1">
      <c r="A21" s="15">
        <v>18</v>
      </c>
      <c r="B21" s="30">
        <v>2626</v>
      </c>
      <c r="C21" s="33">
        <v>134.5</v>
      </c>
      <c r="D21" s="33">
        <v>97.5</v>
      </c>
      <c r="E21" s="33">
        <v>78</v>
      </c>
      <c r="F21" s="34">
        <v>22.512</v>
      </c>
      <c r="G21" s="34">
        <v>2.5920000000000001</v>
      </c>
      <c r="H21" s="30">
        <v>28000</v>
      </c>
      <c r="I21" s="30">
        <v>2791</v>
      </c>
      <c r="J21" s="33">
        <v>1.2</v>
      </c>
      <c r="K21" s="33">
        <v>5.2</v>
      </c>
      <c r="L21" s="33">
        <v>6.4</v>
      </c>
      <c r="M21" s="34">
        <v>7.944</v>
      </c>
      <c r="N21" s="34">
        <v>0.14399999999999999</v>
      </c>
      <c r="O21" s="3" t="s">
        <v>36</v>
      </c>
    </row>
    <row r="22" spans="1:15" ht="15" customHeight="1">
      <c r="A22" s="15">
        <v>19</v>
      </c>
      <c r="B22" s="30">
        <v>2532</v>
      </c>
      <c r="C22" s="33">
        <v>95.7</v>
      </c>
      <c r="D22" s="33">
        <v>82.2</v>
      </c>
      <c r="E22" s="33">
        <v>90</v>
      </c>
      <c r="F22" s="34">
        <v>25.68</v>
      </c>
      <c r="G22" s="34">
        <v>2.1120000000000001</v>
      </c>
      <c r="H22" s="30">
        <v>27000</v>
      </c>
      <c r="I22" s="30">
        <v>2606</v>
      </c>
      <c r="J22" s="33">
        <v>0.3</v>
      </c>
      <c r="K22" s="33">
        <v>4.5999999999999996</v>
      </c>
      <c r="L22" s="33">
        <v>4.4000000000000004</v>
      </c>
      <c r="M22" s="34">
        <v>7.68</v>
      </c>
      <c r="N22" s="34">
        <v>0.14899999999999999</v>
      </c>
      <c r="O22" s="3" t="s">
        <v>36</v>
      </c>
    </row>
    <row r="23" spans="1:15" ht="15" customHeight="1">
      <c r="A23" s="15">
        <v>20</v>
      </c>
      <c r="B23" s="30">
        <v>2603</v>
      </c>
      <c r="C23" s="33">
        <v>96</v>
      </c>
      <c r="D23" s="33">
        <v>96.5</v>
      </c>
      <c r="E23" s="33">
        <v>72</v>
      </c>
      <c r="F23" s="34">
        <v>24.096</v>
      </c>
      <c r="G23" s="34">
        <v>2.0880000000000001</v>
      </c>
      <c r="H23" s="30">
        <v>27000</v>
      </c>
      <c r="I23" s="30">
        <v>2641</v>
      </c>
      <c r="J23" s="33">
        <v>1.3</v>
      </c>
      <c r="K23" s="33">
        <v>6</v>
      </c>
      <c r="L23" s="33">
        <v>4.8</v>
      </c>
      <c r="M23" s="34">
        <v>8.6639999999999997</v>
      </c>
      <c r="N23" s="34">
        <v>0.16300000000000001</v>
      </c>
      <c r="O23" s="3" t="s">
        <v>36</v>
      </c>
    </row>
    <row r="24" spans="1:15" ht="15" customHeight="1">
      <c r="A24" s="15">
        <v>21</v>
      </c>
      <c r="B24" s="30">
        <v>2761</v>
      </c>
      <c r="C24" s="31">
        <v>80</v>
      </c>
      <c r="D24" s="31">
        <v>69.599999999999994</v>
      </c>
      <c r="E24" s="31">
        <v>78</v>
      </c>
      <c r="F24" s="32">
        <v>25.52</v>
      </c>
      <c r="G24" s="32">
        <v>2.88</v>
      </c>
      <c r="H24" s="30">
        <v>28000</v>
      </c>
      <c r="I24" s="30">
        <v>2800</v>
      </c>
      <c r="J24" s="33">
        <v>0.6</v>
      </c>
      <c r="K24" s="33">
        <v>5.0999999999999996</v>
      </c>
      <c r="L24" s="33">
        <v>4</v>
      </c>
      <c r="M24" s="34">
        <v>7.2720000000000002</v>
      </c>
      <c r="N24" s="34">
        <v>0.12</v>
      </c>
      <c r="O24" s="3" t="s">
        <v>36</v>
      </c>
    </row>
    <row r="25" spans="1:15" ht="15" customHeight="1">
      <c r="A25" s="15">
        <v>22</v>
      </c>
      <c r="B25" s="30">
        <v>2993</v>
      </c>
      <c r="C25" s="31">
        <v>90.8</v>
      </c>
      <c r="D25" s="31">
        <v>75.599999999999994</v>
      </c>
      <c r="E25" s="31">
        <v>83</v>
      </c>
      <c r="F25" s="32">
        <v>27.76</v>
      </c>
      <c r="G25" s="32">
        <v>2.76</v>
      </c>
      <c r="H25" s="30">
        <v>28000</v>
      </c>
      <c r="I25" s="30">
        <v>3132</v>
      </c>
      <c r="J25" s="33">
        <v>0.8</v>
      </c>
      <c r="K25" s="33">
        <v>4.5999999999999996</v>
      </c>
      <c r="L25" s="33">
        <v>4.4000000000000004</v>
      </c>
      <c r="M25" s="34">
        <v>8.952</v>
      </c>
      <c r="N25" s="34">
        <v>0.115</v>
      </c>
      <c r="O25" s="3" t="s">
        <v>36</v>
      </c>
    </row>
    <row r="26" spans="1:15" ht="15" customHeight="1">
      <c r="A26" s="15">
        <v>23</v>
      </c>
      <c r="B26" s="30">
        <v>3059</v>
      </c>
      <c r="C26" s="31">
        <v>115.7</v>
      </c>
      <c r="D26" s="31">
        <v>85.2</v>
      </c>
      <c r="E26" s="31">
        <v>54</v>
      </c>
      <c r="F26" s="32">
        <v>18.911999999999999</v>
      </c>
      <c r="G26" s="32">
        <v>0.91200000000000003</v>
      </c>
      <c r="H26" s="30">
        <v>26000</v>
      </c>
      <c r="I26" s="30">
        <v>3300</v>
      </c>
      <c r="J26" s="33">
        <v>0.8</v>
      </c>
      <c r="K26" s="33">
        <v>4.5</v>
      </c>
      <c r="L26" s="33">
        <v>4</v>
      </c>
      <c r="M26" s="34">
        <v>6.96</v>
      </c>
      <c r="N26" s="34">
        <v>0.14899999999999999</v>
      </c>
      <c r="O26" s="3" t="s">
        <v>36</v>
      </c>
    </row>
    <row r="27" spans="1:15" ht="15" customHeight="1">
      <c r="A27" s="15">
        <v>24</v>
      </c>
      <c r="B27" s="30">
        <v>3150</v>
      </c>
      <c r="C27" s="31">
        <v>99.2</v>
      </c>
      <c r="D27" s="31">
        <v>84.6</v>
      </c>
      <c r="E27" s="31">
        <v>90</v>
      </c>
      <c r="F27" s="32">
        <v>24.911999999999999</v>
      </c>
      <c r="G27" s="32">
        <v>2.0640000000000001</v>
      </c>
      <c r="H27" s="30">
        <v>27000</v>
      </c>
      <c r="I27" s="30">
        <v>3529</v>
      </c>
      <c r="J27" s="33">
        <v>0.7</v>
      </c>
      <c r="K27" s="33">
        <v>4.2</v>
      </c>
      <c r="L27" s="33">
        <v>4.8</v>
      </c>
      <c r="M27" s="34">
        <v>6.48</v>
      </c>
      <c r="N27" s="34">
        <v>0.16300000000000001</v>
      </c>
      <c r="O27" s="3" t="s">
        <v>36</v>
      </c>
    </row>
    <row r="28" spans="1:15" ht="15" customHeight="1">
      <c r="A28" s="15">
        <v>25</v>
      </c>
      <c r="B28" s="30">
        <v>2982</v>
      </c>
      <c r="C28" s="31">
        <v>78.3</v>
      </c>
      <c r="D28" s="31">
        <v>65.599999999999994</v>
      </c>
      <c r="E28" s="31">
        <v>92</v>
      </c>
      <c r="F28" s="32">
        <v>22.463999999999999</v>
      </c>
      <c r="G28" s="32">
        <v>2.5920000000000001</v>
      </c>
      <c r="H28" s="30">
        <v>28000</v>
      </c>
      <c r="I28" s="30">
        <v>3142</v>
      </c>
      <c r="J28" s="33">
        <v>1</v>
      </c>
      <c r="K28" s="33">
        <v>3.1</v>
      </c>
      <c r="L28" s="33">
        <v>5</v>
      </c>
      <c r="M28" s="34">
        <v>6.96</v>
      </c>
      <c r="N28" s="34">
        <v>7.1999999999999995E-2</v>
      </c>
      <c r="O28" s="3" t="s">
        <v>36</v>
      </c>
    </row>
    <row r="29" spans="1:15" ht="15" customHeight="1">
      <c r="A29" s="15">
        <v>26</v>
      </c>
      <c r="B29" s="30">
        <v>3250</v>
      </c>
      <c r="C29" s="31">
        <v>96.6</v>
      </c>
      <c r="D29" s="31">
        <v>82.2</v>
      </c>
      <c r="E29" s="31">
        <v>42</v>
      </c>
      <c r="F29" s="32">
        <v>23.52</v>
      </c>
      <c r="G29" s="32">
        <v>1.8240000000000001</v>
      </c>
      <c r="H29" s="30">
        <v>28000</v>
      </c>
      <c r="I29" s="30">
        <v>3399</v>
      </c>
      <c r="J29" s="33">
        <v>1.2</v>
      </c>
      <c r="K29" s="33">
        <v>4.8</v>
      </c>
      <c r="L29" s="33">
        <v>4</v>
      </c>
      <c r="M29" s="34">
        <v>6.2160000000000002</v>
      </c>
      <c r="N29" s="34">
        <v>0.154</v>
      </c>
      <c r="O29" s="3" t="s">
        <v>36</v>
      </c>
    </row>
    <row r="30" spans="1:15" ht="15" customHeight="1">
      <c r="A30" s="15">
        <v>27</v>
      </c>
      <c r="B30" s="30">
        <v>3017</v>
      </c>
      <c r="C30" s="31">
        <v>133.80000000000001</v>
      </c>
      <c r="D30" s="31">
        <v>85.2</v>
      </c>
      <c r="E30" s="31">
        <v>98</v>
      </c>
      <c r="F30" s="32">
        <v>24.672000000000001</v>
      </c>
      <c r="G30" s="32">
        <v>3.048</v>
      </c>
      <c r="H30" s="30">
        <v>29000</v>
      </c>
      <c r="I30" s="30">
        <v>3208</v>
      </c>
      <c r="J30" s="33">
        <v>0.5</v>
      </c>
      <c r="K30" s="33">
        <v>4.5999999999999996</v>
      </c>
      <c r="L30" s="33">
        <v>6.4</v>
      </c>
      <c r="M30" s="34">
        <v>5.1120000000000001</v>
      </c>
      <c r="N30" s="34">
        <v>8.2000000000000003E-2</v>
      </c>
      <c r="O30" s="3" t="s">
        <v>36</v>
      </c>
    </row>
    <row r="31" spans="1:15" ht="15" customHeight="1">
      <c r="A31" s="15">
        <v>28</v>
      </c>
      <c r="B31" s="30">
        <v>2592</v>
      </c>
      <c r="C31" s="31">
        <v>97.5</v>
      </c>
      <c r="D31" s="31">
        <v>82</v>
      </c>
      <c r="E31" s="31">
        <v>93.3</v>
      </c>
      <c r="F31" s="32">
        <v>28.32</v>
      </c>
      <c r="G31" s="32">
        <v>2.952</v>
      </c>
      <c r="H31" s="30">
        <v>30000</v>
      </c>
      <c r="I31" s="30">
        <v>2773</v>
      </c>
      <c r="J31" s="33">
        <v>0.7</v>
      </c>
      <c r="K31" s="33">
        <v>5</v>
      </c>
      <c r="L31" s="33">
        <v>4.2</v>
      </c>
      <c r="M31" s="34">
        <v>5.976</v>
      </c>
      <c r="N31" s="34">
        <v>8.5999999999999993E-2</v>
      </c>
      <c r="O31" s="3" t="s">
        <v>36</v>
      </c>
    </row>
    <row r="32" spans="1:15" ht="15" customHeight="1">
      <c r="A32" s="15">
        <v>29</v>
      </c>
      <c r="B32" s="30">
        <v>2962</v>
      </c>
      <c r="C32" s="31">
        <v>93.6</v>
      </c>
      <c r="D32" s="31">
        <v>76</v>
      </c>
      <c r="E32" s="31">
        <v>96</v>
      </c>
      <c r="F32" s="32">
        <v>24.48</v>
      </c>
      <c r="G32" s="32">
        <v>2.3279999999999998</v>
      </c>
      <c r="H32" s="30">
        <v>28000</v>
      </c>
      <c r="I32" s="30">
        <v>2978</v>
      </c>
      <c r="J32" s="33">
        <v>0.6</v>
      </c>
      <c r="K32" s="33">
        <v>4.8</v>
      </c>
      <c r="L32" s="33">
        <v>4.5999999999999996</v>
      </c>
      <c r="M32" s="34">
        <v>6.048</v>
      </c>
      <c r="N32" s="34">
        <v>9.0999999999999998E-2</v>
      </c>
      <c r="O32" s="3" t="s">
        <v>36</v>
      </c>
    </row>
    <row r="33" spans="1:15" ht="15" customHeight="1">
      <c r="A33" s="15">
        <v>30</v>
      </c>
      <c r="B33" s="30">
        <v>2804</v>
      </c>
      <c r="C33" s="31">
        <v>117.9</v>
      </c>
      <c r="D33" s="31">
        <v>96.4</v>
      </c>
      <c r="E33" s="31">
        <v>130</v>
      </c>
      <c r="F33" s="32">
        <v>23.04</v>
      </c>
      <c r="G33" s="32">
        <v>3.3119999999999998</v>
      </c>
      <c r="H33" s="30">
        <v>27000</v>
      </c>
      <c r="I33" s="30">
        <v>2978</v>
      </c>
      <c r="J33" s="33">
        <v>1</v>
      </c>
      <c r="K33" s="33">
        <v>5.3</v>
      </c>
      <c r="L33" s="33">
        <v>4.4000000000000004</v>
      </c>
      <c r="M33" s="34">
        <v>8.7360000000000007</v>
      </c>
      <c r="N33" s="34">
        <v>9.6000000000000002E-2</v>
      </c>
      <c r="O33" s="3" t="s">
        <v>36</v>
      </c>
    </row>
    <row r="34" spans="1:15" ht="15" customHeight="1">
      <c r="A34" s="15"/>
      <c r="B34" s="30"/>
      <c r="C34" s="31"/>
      <c r="D34" s="31"/>
      <c r="E34" s="31"/>
      <c r="F34" s="32"/>
      <c r="G34" s="32"/>
      <c r="H34" s="30"/>
      <c r="I34" s="30"/>
      <c r="J34" s="33"/>
      <c r="K34" s="33"/>
      <c r="L34" s="33"/>
      <c r="M34" s="34"/>
      <c r="N34" s="34"/>
      <c r="O34" s="3"/>
    </row>
    <row r="35" spans="1:15" ht="15" customHeight="1">
      <c r="A35" s="56" t="s">
        <v>35</v>
      </c>
      <c r="B35" s="3">
        <f>SUM(B4:B34)</f>
        <v>83704</v>
      </c>
      <c r="C35" s="16">
        <f t="shared" ref="C35:N35" si="0">SUM(C4:C34)</f>
        <v>2893.2</v>
      </c>
      <c r="D35" s="16">
        <f t="shared" si="0"/>
        <v>2445.6999999999998</v>
      </c>
      <c r="E35" s="16">
        <f t="shared" si="0"/>
        <v>2842.3</v>
      </c>
      <c r="F35" s="4">
        <f t="shared" si="0"/>
        <v>738.17600000000004</v>
      </c>
      <c r="G35" s="4">
        <f t="shared" si="0"/>
        <v>82.60799999999999</v>
      </c>
      <c r="H35" s="3">
        <f t="shared" si="0"/>
        <v>836000</v>
      </c>
      <c r="I35" s="3">
        <f t="shared" si="0"/>
        <v>87568</v>
      </c>
      <c r="J35" s="16">
        <f t="shared" si="0"/>
        <v>27.1</v>
      </c>
      <c r="K35" s="16">
        <f t="shared" si="0"/>
        <v>142.80000000000001</v>
      </c>
      <c r="L35" s="16">
        <f t="shared" si="0"/>
        <v>120.10000000000002</v>
      </c>
      <c r="M35" s="4">
        <f t="shared" si="0"/>
        <v>199.17599999999999</v>
      </c>
      <c r="N35" s="4">
        <f t="shared" si="0"/>
        <v>3.1580000000000004</v>
      </c>
      <c r="O35" s="3" t="s">
        <v>36</v>
      </c>
    </row>
    <row r="36" spans="1:15" ht="20.100000000000001" customHeight="1">
      <c r="A36" s="56" t="s">
        <v>2</v>
      </c>
      <c r="B36" s="3">
        <f>MIN(B4:B34)</f>
        <v>2462</v>
      </c>
      <c r="C36" s="16">
        <f t="shared" ref="C36:N36" si="1">MIN(C4:C34)</f>
        <v>69.599999999999994</v>
      </c>
      <c r="D36" s="16">
        <f t="shared" si="1"/>
        <v>53.6</v>
      </c>
      <c r="E36" s="16">
        <f t="shared" si="1"/>
        <v>42</v>
      </c>
      <c r="F36" s="4">
        <f t="shared" si="1"/>
        <v>13.824</v>
      </c>
      <c r="G36" s="4">
        <f t="shared" si="1"/>
        <v>0.91200000000000003</v>
      </c>
      <c r="H36" s="3">
        <f t="shared" si="1"/>
        <v>26000</v>
      </c>
      <c r="I36" s="3">
        <f t="shared" si="1"/>
        <v>2394</v>
      </c>
      <c r="J36" s="16">
        <f t="shared" si="1"/>
        <v>0.3</v>
      </c>
      <c r="K36" s="16">
        <f t="shared" si="1"/>
        <v>3.1</v>
      </c>
      <c r="L36" s="16">
        <f t="shared" si="1"/>
        <v>2.4</v>
      </c>
      <c r="M36" s="4">
        <f t="shared" si="1"/>
        <v>3.3359999999999999</v>
      </c>
      <c r="N36" s="4">
        <f t="shared" si="1"/>
        <v>2.4E-2</v>
      </c>
      <c r="O36" s="3" t="s">
        <v>36</v>
      </c>
    </row>
    <row r="37" spans="1:15" ht="20.100000000000001" customHeight="1">
      <c r="A37" s="56" t="s">
        <v>3</v>
      </c>
      <c r="B37" s="3">
        <f>MAX(B4:B34)</f>
        <v>3250</v>
      </c>
      <c r="C37" s="16">
        <f t="shared" ref="C37:N37" si="2">MAX(C4:C34)</f>
        <v>134.5</v>
      </c>
      <c r="D37" s="16">
        <f t="shared" si="2"/>
        <v>103.2</v>
      </c>
      <c r="E37" s="16">
        <f t="shared" si="2"/>
        <v>270</v>
      </c>
      <c r="F37" s="4">
        <f t="shared" si="2"/>
        <v>32.256</v>
      </c>
      <c r="G37" s="4">
        <f t="shared" si="2"/>
        <v>4.992</v>
      </c>
      <c r="H37" s="3">
        <f t="shared" si="2"/>
        <v>30000</v>
      </c>
      <c r="I37" s="3">
        <f t="shared" si="2"/>
        <v>3529</v>
      </c>
      <c r="J37" s="16">
        <f t="shared" si="2"/>
        <v>1.8</v>
      </c>
      <c r="K37" s="16">
        <f t="shared" si="2"/>
        <v>6.4</v>
      </c>
      <c r="L37" s="16">
        <f t="shared" si="2"/>
        <v>6.4</v>
      </c>
      <c r="M37" s="4">
        <f t="shared" si="2"/>
        <v>8.952</v>
      </c>
      <c r="N37" s="4">
        <f t="shared" si="2"/>
        <v>0.16800000000000001</v>
      </c>
      <c r="O37" s="3" t="s">
        <v>36</v>
      </c>
    </row>
    <row r="38" spans="1:15" ht="19.5" customHeight="1">
      <c r="A38" s="56" t="s">
        <v>4</v>
      </c>
      <c r="B38" s="3">
        <f>AVERAGE(B4:B34)</f>
        <v>2790.1333333333332</v>
      </c>
      <c r="C38" s="16">
        <f t="shared" ref="C38:N38" si="3">AVERAGE(C4:C34)</f>
        <v>96.44</v>
      </c>
      <c r="D38" s="16">
        <f t="shared" si="3"/>
        <v>81.523333333333326</v>
      </c>
      <c r="E38" s="16">
        <f t="shared" si="3"/>
        <v>94.743333333333339</v>
      </c>
      <c r="F38" s="4">
        <f t="shared" si="3"/>
        <v>24.605866666666667</v>
      </c>
      <c r="G38" s="4">
        <f t="shared" si="3"/>
        <v>2.7535999999999996</v>
      </c>
      <c r="H38" s="3">
        <f>ROUND((AVERAGE(H4:H34)),-3)</f>
        <v>28000</v>
      </c>
      <c r="I38" s="3">
        <f t="shared" si="3"/>
        <v>2918.9333333333334</v>
      </c>
      <c r="J38" s="16">
        <f t="shared" si="3"/>
        <v>0.90333333333333343</v>
      </c>
      <c r="K38" s="16">
        <f t="shared" si="3"/>
        <v>4.7600000000000007</v>
      </c>
      <c r="L38" s="16">
        <f t="shared" si="3"/>
        <v>4.0033333333333339</v>
      </c>
      <c r="M38" s="4">
        <f t="shared" si="3"/>
        <v>6.6391999999999998</v>
      </c>
      <c r="N38" s="4">
        <f t="shared" si="3"/>
        <v>0.10526666666666668</v>
      </c>
      <c r="O38" s="3" t="s">
        <v>36</v>
      </c>
    </row>
  </sheetData>
  <mergeCells count="6">
    <mergeCell ref="B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1356" priority="202" stopIfTrue="1" operator="greaterThan">
      <formula>40</formula>
    </cfRule>
  </conditionalFormatting>
  <conditionalFormatting sqref="J39:J65536 J2:J3 J5:J34">
    <cfRule type="cellIs" dxfId="1355" priority="201" stopIfTrue="1" operator="greaterThan">
      <formula>10</formula>
    </cfRule>
  </conditionalFormatting>
  <conditionalFormatting sqref="L39:L65536 L2:L3 L5:L34">
    <cfRule type="cellIs" dxfId="1354" priority="200" stopIfTrue="1" operator="greaterThan">
      <formula>10</formula>
    </cfRule>
  </conditionalFormatting>
  <conditionalFormatting sqref="M39:M65536 M2:M3 M5:M34">
    <cfRule type="cellIs" dxfId="1353" priority="199" stopIfTrue="1" operator="greaterThan">
      <formula>20</formula>
    </cfRule>
  </conditionalFormatting>
  <conditionalFormatting sqref="N39:N65536 N2:N3 N5:N34">
    <cfRule type="cellIs" dxfId="1352" priority="198" stopIfTrue="1" operator="greaterThan">
      <formula>2</formula>
    </cfRule>
  </conditionalFormatting>
  <conditionalFormatting sqref="O2:O65536">
    <cfRule type="cellIs" dxfId="1351" priority="197" stopIfTrue="1" operator="greaterThan">
      <formula>3000</formula>
    </cfRule>
  </conditionalFormatting>
  <conditionalFormatting sqref="K13:K14">
    <cfRule type="cellIs" dxfId="1350" priority="196" stopIfTrue="1" operator="greaterThan">
      <formula>40</formula>
    </cfRule>
  </conditionalFormatting>
  <conditionalFormatting sqref="J13:J14">
    <cfRule type="cellIs" dxfId="1349" priority="195" stopIfTrue="1" operator="greaterThan">
      <formula>10</formula>
    </cfRule>
  </conditionalFormatting>
  <conditionalFormatting sqref="L13:L14">
    <cfRule type="cellIs" dxfId="1348" priority="194" stopIfTrue="1" operator="greaterThan">
      <formula>10</formula>
    </cfRule>
  </conditionalFormatting>
  <conditionalFormatting sqref="M13:M14">
    <cfRule type="cellIs" dxfId="1347" priority="193" stopIfTrue="1" operator="greaterThan">
      <formula>20</formula>
    </cfRule>
  </conditionalFormatting>
  <conditionalFormatting sqref="N13:N14">
    <cfRule type="cellIs" dxfId="1346" priority="192" stopIfTrue="1" operator="greaterThan">
      <formula>2</formula>
    </cfRule>
  </conditionalFormatting>
  <conditionalFormatting sqref="K13">
    <cfRule type="cellIs" dxfId="1345" priority="191" stopIfTrue="1" operator="greaterThan">
      <formula>40</formula>
    </cfRule>
  </conditionalFormatting>
  <conditionalFormatting sqref="L13">
    <cfRule type="cellIs" dxfId="1344" priority="190" stopIfTrue="1" operator="greaterThan">
      <formula>10</formula>
    </cfRule>
  </conditionalFormatting>
  <conditionalFormatting sqref="M13">
    <cfRule type="cellIs" dxfId="1343" priority="189" stopIfTrue="1" operator="greaterThan">
      <formula>20</formula>
    </cfRule>
  </conditionalFormatting>
  <conditionalFormatting sqref="N13">
    <cfRule type="cellIs" dxfId="1342" priority="188" stopIfTrue="1" operator="greaterThan">
      <formula>2</formula>
    </cfRule>
  </conditionalFormatting>
  <conditionalFormatting sqref="K14">
    <cfRule type="cellIs" dxfId="1341" priority="187" stopIfTrue="1" operator="greaterThan">
      <formula>40</formula>
    </cfRule>
  </conditionalFormatting>
  <conditionalFormatting sqref="J14">
    <cfRule type="cellIs" dxfId="1340" priority="186" stopIfTrue="1" operator="greaterThan">
      <formula>10</formula>
    </cfRule>
  </conditionalFormatting>
  <conditionalFormatting sqref="L14">
    <cfRule type="cellIs" dxfId="1339" priority="185" stopIfTrue="1" operator="greaterThan">
      <formula>10</formula>
    </cfRule>
  </conditionalFormatting>
  <conditionalFormatting sqref="M14">
    <cfRule type="cellIs" dxfId="1338" priority="184" stopIfTrue="1" operator="greaterThan">
      <formula>20</formula>
    </cfRule>
  </conditionalFormatting>
  <conditionalFormatting sqref="N14">
    <cfRule type="cellIs" dxfId="1337" priority="183" stopIfTrue="1" operator="greaterThan">
      <formula>2</formula>
    </cfRule>
  </conditionalFormatting>
  <conditionalFormatting sqref="K17">
    <cfRule type="cellIs" dxfId="1336" priority="182" stopIfTrue="1" operator="greaterThan">
      <formula>40</formula>
    </cfRule>
  </conditionalFormatting>
  <conditionalFormatting sqref="J17">
    <cfRule type="cellIs" dxfId="1335" priority="181" stopIfTrue="1" operator="greaterThan">
      <formula>10</formula>
    </cfRule>
  </conditionalFormatting>
  <conditionalFormatting sqref="L17">
    <cfRule type="cellIs" dxfId="1334" priority="180" stopIfTrue="1" operator="greaterThan">
      <formula>10</formula>
    </cfRule>
  </conditionalFormatting>
  <conditionalFormatting sqref="M17">
    <cfRule type="cellIs" dxfId="1333" priority="179" stopIfTrue="1" operator="greaterThan">
      <formula>20</formula>
    </cfRule>
  </conditionalFormatting>
  <conditionalFormatting sqref="N17">
    <cfRule type="cellIs" dxfId="1332" priority="178" stopIfTrue="1" operator="greaterThan">
      <formula>2</formula>
    </cfRule>
  </conditionalFormatting>
  <conditionalFormatting sqref="K17">
    <cfRule type="cellIs" dxfId="1331" priority="177" stopIfTrue="1" operator="greaterThan">
      <formula>40</formula>
    </cfRule>
  </conditionalFormatting>
  <conditionalFormatting sqref="J17">
    <cfRule type="cellIs" dxfId="1330" priority="176" stopIfTrue="1" operator="greaterThan">
      <formula>10</formula>
    </cfRule>
  </conditionalFormatting>
  <conditionalFormatting sqref="L17">
    <cfRule type="cellIs" dxfId="1329" priority="175" stopIfTrue="1" operator="greaterThan">
      <formula>10</formula>
    </cfRule>
  </conditionalFormatting>
  <conditionalFormatting sqref="M17">
    <cfRule type="cellIs" dxfId="1328" priority="174" stopIfTrue="1" operator="greaterThan">
      <formula>20</formula>
    </cfRule>
  </conditionalFormatting>
  <conditionalFormatting sqref="N17">
    <cfRule type="cellIs" dxfId="1327" priority="173" stopIfTrue="1" operator="greaterThan">
      <formula>2</formula>
    </cfRule>
  </conditionalFormatting>
  <conditionalFormatting sqref="K21">
    <cfRule type="cellIs" dxfId="1326" priority="172" stopIfTrue="1" operator="greaterThan">
      <formula>40</formula>
    </cfRule>
  </conditionalFormatting>
  <conditionalFormatting sqref="J21">
    <cfRule type="cellIs" dxfId="1325" priority="171" stopIfTrue="1" operator="greaterThan">
      <formula>10</formula>
    </cfRule>
  </conditionalFormatting>
  <conditionalFormatting sqref="L21">
    <cfRule type="cellIs" dxfId="1324" priority="170" stopIfTrue="1" operator="greaterThan">
      <formula>10</formula>
    </cfRule>
  </conditionalFormatting>
  <conditionalFormatting sqref="M21">
    <cfRule type="cellIs" dxfId="1323" priority="169" stopIfTrue="1" operator="greaterThan">
      <formula>20</formula>
    </cfRule>
  </conditionalFormatting>
  <conditionalFormatting sqref="N21">
    <cfRule type="cellIs" dxfId="1322" priority="168" stopIfTrue="1" operator="greaterThan">
      <formula>2</formula>
    </cfRule>
  </conditionalFormatting>
  <conditionalFormatting sqref="K21">
    <cfRule type="cellIs" dxfId="1321" priority="167" stopIfTrue="1" operator="greaterThan">
      <formula>40</formula>
    </cfRule>
  </conditionalFormatting>
  <conditionalFormatting sqref="J21">
    <cfRule type="cellIs" dxfId="1320" priority="166" stopIfTrue="1" operator="greaterThan">
      <formula>10</formula>
    </cfRule>
  </conditionalFormatting>
  <conditionalFormatting sqref="L21">
    <cfRule type="cellIs" dxfId="1319" priority="165" stopIfTrue="1" operator="greaterThan">
      <formula>10</formula>
    </cfRule>
  </conditionalFormatting>
  <conditionalFormatting sqref="M21">
    <cfRule type="cellIs" dxfId="1318" priority="164" stopIfTrue="1" operator="greaterThan">
      <formula>20</formula>
    </cfRule>
  </conditionalFormatting>
  <conditionalFormatting sqref="N21">
    <cfRule type="cellIs" dxfId="1317" priority="163" stopIfTrue="1" operator="greaterThan">
      <formula>2</formula>
    </cfRule>
  </conditionalFormatting>
  <conditionalFormatting sqref="K22">
    <cfRule type="cellIs" dxfId="1316" priority="162" stopIfTrue="1" operator="greaterThan">
      <formula>40</formula>
    </cfRule>
  </conditionalFormatting>
  <conditionalFormatting sqref="L22">
    <cfRule type="cellIs" dxfId="1315" priority="161" stopIfTrue="1" operator="greaterThan">
      <formula>10</formula>
    </cfRule>
  </conditionalFormatting>
  <conditionalFormatting sqref="M22">
    <cfRule type="cellIs" dxfId="1314" priority="160" stopIfTrue="1" operator="greaterThan">
      <formula>20</formula>
    </cfRule>
  </conditionalFormatting>
  <conditionalFormatting sqref="N22">
    <cfRule type="cellIs" dxfId="1313" priority="159" stopIfTrue="1" operator="greaterThan">
      <formula>2</formula>
    </cfRule>
  </conditionalFormatting>
  <conditionalFormatting sqref="K22">
    <cfRule type="cellIs" dxfId="1312" priority="158" stopIfTrue="1" operator="greaterThan">
      <formula>40</formula>
    </cfRule>
  </conditionalFormatting>
  <conditionalFormatting sqref="L22">
    <cfRule type="cellIs" dxfId="1311" priority="157" stopIfTrue="1" operator="greaterThan">
      <formula>10</formula>
    </cfRule>
  </conditionalFormatting>
  <conditionalFormatting sqref="M22">
    <cfRule type="cellIs" dxfId="1310" priority="156" stopIfTrue="1" operator="greaterThan">
      <formula>20</formula>
    </cfRule>
  </conditionalFormatting>
  <conditionalFormatting sqref="N22">
    <cfRule type="cellIs" dxfId="1309" priority="155" stopIfTrue="1" operator="greaterThan">
      <formula>2</formula>
    </cfRule>
  </conditionalFormatting>
  <conditionalFormatting sqref="K27">
    <cfRule type="cellIs" dxfId="1308" priority="154" stopIfTrue="1" operator="greaterThan">
      <formula>40</formula>
    </cfRule>
  </conditionalFormatting>
  <conditionalFormatting sqref="J27">
    <cfRule type="cellIs" dxfId="1307" priority="153" stopIfTrue="1" operator="greaterThan">
      <formula>10</formula>
    </cfRule>
  </conditionalFormatting>
  <conditionalFormatting sqref="L27">
    <cfRule type="cellIs" dxfId="1306" priority="152" stopIfTrue="1" operator="greaterThan">
      <formula>10</formula>
    </cfRule>
  </conditionalFormatting>
  <conditionalFormatting sqref="M27">
    <cfRule type="cellIs" dxfId="1305" priority="151" stopIfTrue="1" operator="greaterThan">
      <formula>20</formula>
    </cfRule>
  </conditionalFormatting>
  <conditionalFormatting sqref="N27">
    <cfRule type="cellIs" dxfId="1304" priority="150" stopIfTrue="1" operator="greaterThan">
      <formula>2</formula>
    </cfRule>
  </conditionalFormatting>
  <conditionalFormatting sqref="K27">
    <cfRule type="cellIs" dxfId="1303" priority="149" stopIfTrue="1" operator="greaterThan">
      <formula>40</formula>
    </cfRule>
  </conditionalFormatting>
  <conditionalFormatting sqref="J27">
    <cfRule type="cellIs" dxfId="1302" priority="148" stopIfTrue="1" operator="greaterThan">
      <formula>10</formula>
    </cfRule>
  </conditionalFormatting>
  <conditionalFormatting sqref="L27">
    <cfRule type="cellIs" dxfId="1301" priority="147" stopIfTrue="1" operator="greaterThan">
      <formula>10</formula>
    </cfRule>
  </conditionalFormatting>
  <conditionalFormatting sqref="M27">
    <cfRule type="cellIs" dxfId="1300" priority="146" stopIfTrue="1" operator="greaterThan">
      <formula>20</formula>
    </cfRule>
  </conditionalFormatting>
  <conditionalFormatting sqref="N27">
    <cfRule type="cellIs" dxfId="1299" priority="145" stopIfTrue="1" operator="greaterThan">
      <formula>2</formula>
    </cfRule>
  </conditionalFormatting>
  <conditionalFormatting sqref="K27">
    <cfRule type="cellIs" dxfId="1298" priority="144" stopIfTrue="1" operator="greaterThan">
      <formula>40</formula>
    </cfRule>
  </conditionalFormatting>
  <conditionalFormatting sqref="J27">
    <cfRule type="cellIs" dxfId="1297" priority="143" stopIfTrue="1" operator="greaterThan">
      <formula>10</formula>
    </cfRule>
  </conditionalFormatting>
  <conditionalFormatting sqref="L27">
    <cfRule type="cellIs" dxfId="1296" priority="142" stopIfTrue="1" operator="greaterThan">
      <formula>10</formula>
    </cfRule>
  </conditionalFormatting>
  <conditionalFormatting sqref="M27">
    <cfRule type="cellIs" dxfId="1295" priority="141" stopIfTrue="1" operator="greaterThan">
      <formula>20</formula>
    </cfRule>
  </conditionalFormatting>
  <conditionalFormatting sqref="N27">
    <cfRule type="cellIs" dxfId="1294" priority="140" stopIfTrue="1" operator="greaterThan">
      <formula>2</formula>
    </cfRule>
  </conditionalFormatting>
  <conditionalFormatting sqref="K27">
    <cfRule type="cellIs" dxfId="1293" priority="139" stopIfTrue="1" operator="greaterThan">
      <formula>40</formula>
    </cfRule>
  </conditionalFormatting>
  <conditionalFormatting sqref="J27">
    <cfRule type="cellIs" dxfId="1292" priority="138" stopIfTrue="1" operator="greaterThan">
      <formula>10</formula>
    </cfRule>
  </conditionalFormatting>
  <conditionalFormatting sqref="L27">
    <cfRule type="cellIs" dxfId="1291" priority="137" stopIfTrue="1" operator="greaterThan">
      <formula>10</formula>
    </cfRule>
  </conditionalFormatting>
  <conditionalFormatting sqref="M27">
    <cfRule type="cellIs" dxfId="1290" priority="136" stopIfTrue="1" operator="greaterThan">
      <formula>20</formula>
    </cfRule>
  </conditionalFormatting>
  <conditionalFormatting sqref="N27">
    <cfRule type="cellIs" dxfId="1289" priority="135" stopIfTrue="1" operator="greaterThan">
      <formula>2</formula>
    </cfRule>
  </conditionalFormatting>
  <conditionalFormatting sqref="K28">
    <cfRule type="cellIs" dxfId="1288" priority="134" stopIfTrue="1" operator="greaterThan">
      <formula>40</formula>
    </cfRule>
  </conditionalFormatting>
  <conditionalFormatting sqref="J28">
    <cfRule type="cellIs" dxfId="1287" priority="133" stopIfTrue="1" operator="greaterThan">
      <formula>10</formula>
    </cfRule>
  </conditionalFormatting>
  <conditionalFormatting sqref="L28">
    <cfRule type="cellIs" dxfId="1286" priority="132" stopIfTrue="1" operator="greaterThan">
      <formula>10</formula>
    </cfRule>
  </conditionalFormatting>
  <conditionalFormatting sqref="M28">
    <cfRule type="cellIs" dxfId="1285" priority="131" stopIfTrue="1" operator="greaterThan">
      <formula>20</formula>
    </cfRule>
  </conditionalFormatting>
  <conditionalFormatting sqref="N28">
    <cfRule type="cellIs" dxfId="1284" priority="130" stopIfTrue="1" operator="greaterThan">
      <formula>2</formula>
    </cfRule>
  </conditionalFormatting>
  <conditionalFormatting sqref="K28">
    <cfRule type="cellIs" dxfId="1283" priority="129" stopIfTrue="1" operator="greaterThan">
      <formula>40</formula>
    </cfRule>
  </conditionalFormatting>
  <conditionalFormatting sqref="J28">
    <cfRule type="cellIs" dxfId="1282" priority="128" stopIfTrue="1" operator="greaterThan">
      <formula>10</formula>
    </cfRule>
  </conditionalFormatting>
  <conditionalFormatting sqref="L28">
    <cfRule type="cellIs" dxfId="1281" priority="127" stopIfTrue="1" operator="greaterThan">
      <formula>10</formula>
    </cfRule>
  </conditionalFormatting>
  <conditionalFormatting sqref="M28">
    <cfRule type="cellIs" dxfId="1280" priority="126" stopIfTrue="1" operator="greaterThan">
      <formula>20</formula>
    </cfRule>
  </conditionalFormatting>
  <conditionalFormatting sqref="N28">
    <cfRule type="cellIs" dxfId="1279" priority="125" stopIfTrue="1" operator="greaterThan">
      <formula>2</formula>
    </cfRule>
  </conditionalFormatting>
  <conditionalFormatting sqref="K4">
    <cfRule type="cellIs" dxfId="1278" priority="124" stopIfTrue="1" operator="greaterThan">
      <formula>40</formula>
    </cfRule>
  </conditionalFormatting>
  <conditionalFormatting sqref="J4">
    <cfRule type="cellIs" dxfId="1277" priority="123" stopIfTrue="1" operator="greaterThan">
      <formula>10</formula>
    </cfRule>
  </conditionalFormatting>
  <conditionalFormatting sqref="L4">
    <cfRule type="cellIs" dxfId="1276" priority="122" stopIfTrue="1" operator="greaterThan">
      <formula>10</formula>
    </cfRule>
  </conditionalFormatting>
  <conditionalFormatting sqref="M4">
    <cfRule type="cellIs" dxfId="1275" priority="121" stopIfTrue="1" operator="greaterThan">
      <formula>20</formula>
    </cfRule>
  </conditionalFormatting>
  <conditionalFormatting sqref="N4">
    <cfRule type="cellIs" dxfId="1274" priority="120" stopIfTrue="1" operator="greaterThan">
      <formula>2</formula>
    </cfRule>
  </conditionalFormatting>
  <conditionalFormatting sqref="K11">
    <cfRule type="cellIs" dxfId="1273" priority="119" stopIfTrue="1" operator="greaterThan">
      <formula>40</formula>
    </cfRule>
  </conditionalFormatting>
  <conditionalFormatting sqref="J11">
    <cfRule type="cellIs" dxfId="1272" priority="118" stopIfTrue="1" operator="greaterThan">
      <formula>10</formula>
    </cfRule>
  </conditionalFormatting>
  <conditionalFormatting sqref="L11">
    <cfRule type="cellIs" dxfId="1271" priority="117" stopIfTrue="1" operator="greaterThan">
      <formula>10</formula>
    </cfRule>
  </conditionalFormatting>
  <conditionalFormatting sqref="M11">
    <cfRule type="cellIs" dxfId="1270" priority="116" stopIfTrue="1" operator="greaterThan">
      <formula>20</formula>
    </cfRule>
  </conditionalFormatting>
  <conditionalFormatting sqref="N11">
    <cfRule type="cellIs" dxfId="1269" priority="115" stopIfTrue="1" operator="greaterThan">
      <formula>2</formula>
    </cfRule>
  </conditionalFormatting>
  <conditionalFormatting sqref="K11">
    <cfRule type="cellIs" dxfId="1268" priority="114" stopIfTrue="1" operator="greaterThan">
      <formula>40</formula>
    </cfRule>
  </conditionalFormatting>
  <conditionalFormatting sqref="J11">
    <cfRule type="cellIs" dxfId="1267" priority="113" stopIfTrue="1" operator="greaterThan">
      <formula>10</formula>
    </cfRule>
  </conditionalFormatting>
  <conditionalFormatting sqref="L11">
    <cfRule type="cellIs" dxfId="1266" priority="112" stopIfTrue="1" operator="greaterThan">
      <formula>10</formula>
    </cfRule>
  </conditionalFormatting>
  <conditionalFormatting sqref="M11">
    <cfRule type="cellIs" dxfId="1265" priority="111" stopIfTrue="1" operator="greaterThan">
      <formula>20</formula>
    </cfRule>
  </conditionalFormatting>
  <conditionalFormatting sqref="N11">
    <cfRule type="cellIs" dxfId="1264" priority="110" stopIfTrue="1" operator="greaterThan">
      <formula>2</formula>
    </cfRule>
  </conditionalFormatting>
  <conditionalFormatting sqref="J11">
    <cfRule type="cellIs" dxfId="1263" priority="109" stopIfTrue="1" operator="greaterThan">
      <formula>10</formula>
    </cfRule>
  </conditionalFormatting>
  <conditionalFormatting sqref="K11">
    <cfRule type="cellIs" dxfId="1262" priority="108" stopIfTrue="1" operator="greaterThan">
      <formula>40</formula>
    </cfRule>
  </conditionalFormatting>
  <conditionalFormatting sqref="J11">
    <cfRule type="cellIs" dxfId="1261" priority="107" stopIfTrue="1" operator="greaterThan">
      <formula>10</formula>
    </cfRule>
  </conditionalFormatting>
  <conditionalFormatting sqref="L11">
    <cfRule type="cellIs" dxfId="1260" priority="106" stopIfTrue="1" operator="greaterThan">
      <formula>10</formula>
    </cfRule>
  </conditionalFormatting>
  <conditionalFormatting sqref="M11">
    <cfRule type="cellIs" dxfId="1259" priority="105" stopIfTrue="1" operator="greaterThan">
      <formula>20</formula>
    </cfRule>
  </conditionalFormatting>
  <conditionalFormatting sqref="N11">
    <cfRule type="cellIs" dxfId="1258" priority="104" stopIfTrue="1" operator="greaterThan">
      <formula>2</formula>
    </cfRule>
  </conditionalFormatting>
  <conditionalFormatting sqref="K13">
    <cfRule type="cellIs" dxfId="1257" priority="103" stopIfTrue="1" operator="greaterThan">
      <formula>40</formula>
    </cfRule>
  </conditionalFormatting>
  <conditionalFormatting sqref="J13">
    <cfRule type="cellIs" dxfId="1256" priority="102" stopIfTrue="1" operator="greaterThan">
      <formula>10</formula>
    </cfRule>
  </conditionalFormatting>
  <conditionalFormatting sqref="L13">
    <cfRule type="cellIs" dxfId="1255" priority="101" stopIfTrue="1" operator="greaterThan">
      <formula>10</formula>
    </cfRule>
  </conditionalFormatting>
  <conditionalFormatting sqref="M13">
    <cfRule type="cellIs" dxfId="1254" priority="100" stopIfTrue="1" operator="greaterThan">
      <formula>20</formula>
    </cfRule>
  </conditionalFormatting>
  <conditionalFormatting sqref="N13">
    <cfRule type="cellIs" dxfId="1253" priority="99" stopIfTrue="1" operator="greaterThan">
      <formula>2</formula>
    </cfRule>
  </conditionalFormatting>
  <conditionalFormatting sqref="K13">
    <cfRule type="cellIs" dxfId="1252" priority="98" stopIfTrue="1" operator="greaterThan">
      <formula>40</formula>
    </cfRule>
  </conditionalFormatting>
  <conditionalFormatting sqref="L13">
    <cfRule type="cellIs" dxfId="1251" priority="97" stopIfTrue="1" operator="greaterThan">
      <formula>10</formula>
    </cfRule>
  </conditionalFormatting>
  <conditionalFormatting sqref="M13">
    <cfRule type="cellIs" dxfId="1250" priority="96" stopIfTrue="1" operator="greaterThan">
      <formula>20</formula>
    </cfRule>
  </conditionalFormatting>
  <conditionalFormatting sqref="N13">
    <cfRule type="cellIs" dxfId="1249" priority="95" stopIfTrue="1" operator="greaterThan">
      <formula>2</formula>
    </cfRule>
  </conditionalFormatting>
  <conditionalFormatting sqref="J13">
    <cfRule type="cellIs" dxfId="1248" priority="94" stopIfTrue="1" operator="greaterThan">
      <formula>10</formula>
    </cfRule>
  </conditionalFormatting>
  <conditionalFormatting sqref="J13">
    <cfRule type="cellIs" dxfId="1247" priority="93" stopIfTrue="1" operator="greaterThan">
      <formula>10</formula>
    </cfRule>
  </conditionalFormatting>
  <conditionalFormatting sqref="K13">
    <cfRule type="cellIs" dxfId="1246" priority="92" stopIfTrue="1" operator="greaterThan">
      <formula>40</formula>
    </cfRule>
  </conditionalFormatting>
  <conditionalFormatting sqref="J13">
    <cfRule type="cellIs" dxfId="1245" priority="91" stopIfTrue="1" operator="greaterThan">
      <formula>10</formula>
    </cfRule>
  </conditionalFormatting>
  <conditionalFormatting sqref="L13">
    <cfRule type="cellIs" dxfId="1244" priority="90" stopIfTrue="1" operator="greaterThan">
      <formula>10</formula>
    </cfRule>
  </conditionalFormatting>
  <conditionalFormatting sqref="M13">
    <cfRule type="cellIs" dxfId="1243" priority="89" stopIfTrue="1" operator="greaterThan">
      <formula>20</formula>
    </cfRule>
  </conditionalFormatting>
  <conditionalFormatting sqref="N13">
    <cfRule type="cellIs" dxfId="1242" priority="88" stopIfTrue="1" operator="greaterThan">
      <formula>2</formula>
    </cfRule>
  </conditionalFormatting>
  <conditionalFormatting sqref="K15">
    <cfRule type="cellIs" dxfId="1241" priority="87" stopIfTrue="1" operator="greaterThan">
      <formula>40</formula>
    </cfRule>
  </conditionalFormatting>
  <conditionalFormatting sqref="J15">
    <cfRule type="cellIs" dxfId="1240" priority="86" stopIfTrue="1" operator="greaterThan">
      <formula>10</formula>
    </cfRule>
  </conditionalFormatting>
  <conditionalFormatting sqref="L15">
    <cfRule type="cellIs" dxfId="1239" priority="85" stopIfTrue="1" operator="greaterThan">
      <formula>10</formula>
    </cfRule>
  </conditionalFormatting>
  <conditionalFormatting sqref="M15">
    <cfRule type="cellIs" dxfId="1238" priority="84" stopIfTrue="1" operator="greaterThan">
      <formula>20</formula>
    </cfRule>
  </conditionalFormatting>
  <conditionalFormatting sqref="N15">
    <cfRule type="cellIs" dxfId="1237" priority="83" stopIfTrue="1" operator="greaterThan">
      <formula>2</formula>
    </cfRule>
  </conditionalFormatting>
  <conditionalFormatting sqref="K15">
    <cfRule type="cellIs" dxfId="1236" priority="82" stopIfTrue="1" operator="greaterThan">
      <formula>40</formula>
    </cfRule>
  </conditionalFormatting>
  <conditionalFormatting sqref="L15">
    <cfRule type="cellIs" dxfId="1235" priority="81" stopIfTrue="1" operator="greaterThan">
      <formula>10</formula>
    </cfRule>
  </conditionalFormatting>
  <conditionalFormatting sqref="M15">
    <cfRule type="cellIs" dxfId="1234" priority="80" stopIfTrue="1" operator="greaterThan">
      <formula>20</formula>
    </cfRule>
  </conditionalFormatting>
  <conditionalFormatting sqref="N15">
    <cfRule type="cellIs" dxfId="1233" priority="79" stopIfTrue="1" operator="greaterThan">
      <formula>2</formula>
    </cfRule>
  </conditionalFormatting>
  <conditionalFormatting sqref="J15">
    <cfRule type="cellIs" dxfId="1232" priority="78" stopIfTrue="1" operator="greaterThan">
      <formula>10</formula>
    </cfRule>
  </conditionalFormatting>
  <conditionalFormatting sqref="J15">
    <cfRule type="cellIs" dxfId="1231" priority="77" stopIfTrue="1" operator="greaterThan">
      <formula>10</formula>
    </cfRule>
  </conditionalFormatting>
  <conditionalFormatting sqref="K15">
    <cfRule type="cellIs" dxfId="1230" priority="76" stopIfTrue="1" operator="greaterThan">
      <formula>40</formula>
    </cfRule>
  </conditionalFormatting>
  <conditionalFormatting sqref="J15">
    <cfRule type="cellIs" dxfId="1229" priority="75" stopIfTrue="1" operator="greaterThan">
      <formula>10</formula>
    </cfRule>
  </conditionalFormatting>
  <conditionalFormatting sqref="L15">
    <cfRule type="cellIs" dxfId="1228" priority="74" stopIfTrue="1" operator="greaterThan">
      <formula>10</formula>
    </cfRule>
  </conditionalFormatting>
  <conditionalFormatting sqref="M15">
    <cfRule type="cellIs" dxfId="1227" priority="73" stopIfTrue="1" operator="greaterThan">
      <formula>20</formula>
    </cfRule>
  </conditionalFormatting>
  <conditionalFormatting sqref="N15">
    <cfRule type="cellIs" dxfId="1226" priority="72" stopIfTrue="1" operator="greaterThan">
      <formula>2</formula>
    </cfRule>
  </conditionalFormatting>
  <conditionalFormatting sqref="K17">
    <cfRule type="cellIs" dxfId="1225" priority="71" stopIfTrue="1" operator="greaterThan">
      <formula>40</formula>
    </cfRule>
  </conditionalFormatting>
  <conditionalFormatting sqref="J17">
    <cfRule type="cellIs" dxfId="1224" priority="70" stopIfTrue="1" operator="greaterThan">
      <formula>10</formula>
    </cfRule>
  </conditionalFormatting>
  <conditionalFormatting sqref="L17">
    <cfRule type="cellIs" dxfId="1223" priority="69" stopIfTrue="1" operator="greaterThan">
      <formula>10</formula>
    </cfRule>
  </conditionalFormatting>
  <conditionalFormatting sqref="M17">
    <cfRule type="cellIs" dxfId="1222" priority="68" stopIfTrue="1" operator="greaterThan">
      <formula>20</formula>
    </cfRule>
  </conditionalFormatting>
  <conditionalFormatting sqref="N17">
    <cfRule type="cellIs" dxfId="1221" priority="67" stopIfTrue="1" operator="greaterThan">
      <formula>2</formula>
    </cfRule>
  </conditionalFormatting>
  <conditionalFormatting sqref="K17">
    <cfRule type="cellIs" dxfId="1220" priority="66" stopIfTrue="1" operator="greaterThan">
      <formula>40</formula>
    </cfRule>
  </conditionalFormatting>
  <conditionalFormatting sqref="J17">
    <cfRule type="cellIs" dxfId="1219" priority="65" stopIfTrue="1" operator="greaterThan">
      <formula>10</formula>
    </cfRule>
  </conditionalFormatting>
  <conditionalFormatting sqref="L17">
    <cfRule type="cellIs" dxfId="1218" priority="64" stopIfTrue="1" operator="greaterThan">
      <formula>10</formula>
    </cfRule>
  </conditionalFormatting>
  <conditionalFormatting sqref="M17">
    <cfRule type="cellIs" dxfId="1217" priority="63" stopIfTrue="1" operator="greaterThan">
      <formula>20</formula>
    </cfRule>
  </conditionalFormatting>
  <conditionalFormatting sqref="N17">
    <cfRule type="cellIs" dxfId="1216" priority="62" stopIfTrue="1" operator="greaterThan">
      <formula>2</formula>
    </cfRule>
  </conditionalFormatting>
  <conditionalFormatting sqref="K17">
    <cfRule type="cellIs" dxfId="1215" priority="61" stopIfTrue="1" operator="greaterThan">
      <formula>40</formula>
    </cfRule>
  </conditionalFormatting>
  <conditionalFormatting sqref="J17">
    <cfRule type="cellIs" dxfId="1214" priority="60" stopIfTrue="1" operator="greaterThan">
      <formula>10</formula>
    </cfRule>
  </conditionalFormatting>
  <conditionalFormatting sqref="L17">
    <cfRule type="cellIs" dxfId="1213" priority="59" stopIfTrue="1" operator="greaterThan">
      <formula>10</formula>
    </cfRule>
  </conditionalFormatting>
  <conditionalFormatting sqref="M17">
    <cfRule type="cellIs" dxfId="1212" priority="58" stopIfTrue="1" operator="greaterThan">
      <formula>20</formula>
    </cfRule>
  </conditionalFormatting>
  <conditionalFormatting sqref="N17">
    <cfRule type="cellIs" dxfId="1211" priority="57" stopIfTrue="1" operator="greaterThan">
      <formula>2</formula>
    </cfRule>
  </conditionalFormatting>
  <conditionalFormatting sqref="K5:K14">
    <cfRule type="cellIs" dxfId="1210" priority="56" stopIfTrue="1" operator="greaterThan">
      <formula>40</formula>
    </cfRule>
  </conditionalFormatting>
  <conditionalFormatting sqref="J5:J14">
    <cfRule type="cellIs" dxfId="1209" priority="55" stopIfTrue="1" operator="greaterThan">
      <formula>10</formula>
    </cfRule>
  </conditionalFormatting>
  <conditionalFormatting sqref="L5:L14">
    <cfRule type="cellIs" dxfId="1208" priority="54" stopIfTrue="1" operator="greaterThan">
      <formula>10</formula>
    </cfRule>
  </conditionalFormatting>
  <conditionalFormatting sqref="M5:M14">
    <cfRule type="cellIs" dxfId="1207" priority="53" stopIfTrue="1" operator="greaterThan">
      <formula>20</formula>
    </cfRule>
  </conditionalFormatting>
  <conditionalFormatting sqref="N5:N14">
    <cfRule type="cellIs" dxfId="1206" priority="52" stopIfTrue="1" operator="greaterThan">
      <formula>2</formula>
    </cfRule>
  </conditionalFormatting>
  <conditionalFormatting sqref="K13:K14">
    <cfRule type="cellIs" dxfId="1205" priority="51" stopIfTrue="1" operator="greaterThan">
      <formula>40</formula>
    </cfRule>
  </conditionalFormatting>
  <conditionalFormatting sqref="J13:J14">
    <cfRule type="cellIs" dxfId="1204" priority="50" stopIfTrue="1" operator="greaterThan">
      <formula>10</formula>
    </cfRule>
  </conditionalFormatting>
  <conditionalFormatting sqref="L13:L14">
    <cfRule type="cellIs" dxfId="1203" priority="49" stopIfTrue="1" operator="greaterThan">
      <formula>10</formula>
    </cfRule>
  </conditionalFormatting>
  <conditionalFormatting sqref="M13:M14">
    <cfRule type="cellIs" dxfId="1202" priority="48" stopIfTrue="1" operator="greaterThan">
      <formula>20</formula>
    </cfRule>
  </conditionalFormatting>
  <conditionalFormatting sqref="N13:N14">
    <cfRule type="cellIs" dxfId="1201" priority="47" stopIfTrue="1" operator="greaterThan">
      <formula>2</formula>
    </cfRule>
  </conditionalFormatting>
  <conditionalFormatting sqref="K13">
    <cfRule type="cellIs" dxfId="1200" priority="46" stopIfTrue="1" operator="greaterThan">
      <formula>40</formula>
    </cfRule>
  </conditionalFormatting>
  <conditionalFormatting sqref="L13">
    <cfRule type="cellIs" dxfId="1199" priority="45" stopIfTrue="1" operator="greaterThan">
      <formula>10</formula>
    </cfRule>
  </conditionalFormatting>
  <conditionalFormatting sqref="M13">
    <cfRule type="cellIs" dxfId="1198" priority="44" stopIfTrue="1" operator="greaterThan">
      <formula>20</formula>
    </cfRule>
  </conditionalFormatting>
  <conditionalFormatting sqref="N13">
    <cfRule type="cellIs" dxfId="1197" priority="43" stopIfTrue="1" operator="greaterThan">
      <formula>2</formula>
    </cfRule>
  </conditionalFormatting>
  <conditionalFormatting sqref="K14">
    <cfRule type="cellIs" dxfId="1196" priority="42" stopIfTrue="1" operator="greaterThan">
      <formula>40</formula>
    </cfRule>
  </conditionalFormatting>
  <conditionalFormatting sqref="J14">
    <cfRule type="cellIs" dxfId="1195" priority="41" stopIfTrue="1" operator="greaterThan">
      <formula>10</formula>
    </cfRule>
  </conditionalFormatting>
  <conditionalFormatting sqref="L14">
    <cfRule type="cellIs" dxfId="1194" priority="40" stopIfTrue="1" operator="greaterThan">
      <formula>10</formula>
    </cfRule>
  </conditionalFormatting>
  <conditionalFormatting sqref="M14">
    <cfRule type="cellIs" dxfId="1193" priority="39" stopIfTrue="1" operator="greaterThan">
      <formula>20</formula>
    </cfRule>
  </conditionalFormatting>
  <conditionalFormatting sqref="N14">
    <cfRule type="cellIs" dxfId="1192" priority="38" stopIfTrue="1" operator="greaterThan">
      <formula>2</formula>
    </cfRule>
  </conditionalFormatting>
  <conditionalFormatting sqref="K4">
    <cfRule type="cellIs" dxfId="1191" priority="37" stopIfTrue="1" operator="greaterThan">
      <formula>40</formula>
    </cfRule>
  </conditionalFormatting>
  <conditionalFormatting sqref="J4">
    <cfRule type="cellIs" dxfId="1190" priority="36" stopIfTrue="1" operator="greaterThan">
      <formula>10</formula>
    </cfRule>
  </conditionalFormatting>
  <conditionalFormatting sqref="L4">
    <cfRule type="cellIs" dxfId="1189" priority="35" stopIfTrue="1" operator="greaterThan">
      <formula>10</formula>
    </cfRule>
  </conditionalFormatting>
  <conditionalFormatting sqref="M4">
    <cfRule type="cellIs" dxfId="1188" priority="34" stopIfTrue="1" operator="greaterThan">
      <formula>20</formula>
    </cfRule>
  </conditionalFormatting>
  <conditionalFormatting sqref="N4">
    <cfRule type="cellIs" dxfId="1187" priority="33" stopIfTrue="1" operator="greaterThan">
      <formula>2</formula>
    </cfRule>
  </conditionalFormatting>
  <conditionalFormatting sqref="K11">
    <cfRule type="cellIs" dxfId="1186" priority="32" stopIfTrue="1" operator="greaterThan">
      <formula>40</formula>
    </cfRule>
  </conditionalFormatting>
  <conditionalFormatting sqref="J11">
    <cfRule type="cellIs" dxfId="1185" priority="31" stopIfTrue="1" operator="greaterThan">
      <formula>10</formula>
    </cfRule>
  </conditionalFormatting>
  <conditionalFormatting sqref="L11">
    <cfRule type="cellIs" dxfId="1184" priority="30" stopIfTrue="1" operator="greaterThan">
      <formula>10</formula>
    </cfRule>
  </conditionalFormatting>
  <conditionalFormatting sqref="M11">
    <cfRule type="cellIs" dxfId="1183" priority="29" stopIfTrue="1" operator="greaterThan">
      <formula>20</formula>
    </cfRule>
  </conditionalFormatting>
  <conditionalFormatting sqref="N11">
    <cfRule type="cellIs" dxfId="1182" priority="28" stopIfTrue="1" operator="greaterThan">
      <formula>2</formula>
    </cfRule>
  </conditionalFormatting>
  <conditionalFormatting sqref="K11">
    <cfRule type="cellIs" dxfId="1181" priority="27" stopIfTrue="1" operator="greaterThan">
      <formula>40</formula>
    </cfRule>
  </conditionalFormatting>
  <conditionalFormatting sqref="J11">
    <cfRule type="cellIs" dxfId="1180" priority="26" stopIfTrue="1" operator="greaterThan">
      <formula>10</formula>
    </cfRule>
  </conditionalFormatting>
  <conditionalFormatting sqref="L11">
    <cfRule type="cellIs" dxfId="1179" priority="25" stopIfTrue="1" operator="greaterThan">
      <formula>10</formula>
    </cfRule>
  </conditionalFormatting>
  <conditionalFormatting sqref="M11">
    <cfRule type="cellIs" dxfId="1178" priority="24" stopIfTrue="1" operator="greaterThan">
      <formula>20</formula>
    </cfRule>
  </conditionalFormatting>
  <conditionalFormatting sqref="N11">
    <cfRule type="cellIs" dxfId="1177" priority="23" stopIfTrue="1" operator="greaterThan">
      <formula>2</formula>
    </cfRule>
  </conditionalFormatting>
  <conditionalFormatting sqref="J11">
    <cfRule type="cellIs" dxfId="1176" priority="22" stopIfTrue="1" operator="greaterThan">
      <formula>10</formula>
    </cfRule>
  </conditionalFormatting>
  <conditionalFormatting sqref="K11">
    <cfRule type="cellIs" dxfId="1175" priority="21" stopIfTrue="1" operator="greaterThan">
      <formula>40</formula>
    </cfRule>
  </conditionalFormatting>
  <conditionalFormatting sqref="J11">
    <cfRule type="cellIs" dxfId="1174" priority="20" stopIfTrue="1" operator="greaterThan">
      <formula>10</formula>
    </cfRule>
  </conditionalFormatting>
  <conditionalFormatting sqref="L11">
    <cfRule type="cellIs" dxfId="1173" priority="19" stopIfTrue="1" operator="greaterThan">
      <formula>10</formula>
    </cfRule>
  </conditionalFormatting>
  <conditionalFormatting sqref="M11">
    <cfRule type="cellIs" dxfId="1172" priority="18" stopIfTrue="1" operator="greaterThan">
      <formula>20</formula>
    </cfRule>
  </conditionalFormatting>
  <conditionalFormatting sqref="N11">
    <cfRule type="cellIs" dxfId="1171" priority="17" stopIfTrue="1" operator="greaterThan">
      <formula>2</formula>
    </cfRule>
  </conditionalFormatting>
  <conditionalFormatting sqref="K13">
    <cfRule type="cellIs" dxfId="1170" priority="16" stopIfTrue="1" operator="greaterThan">
      <formula>40</formula>
    </cfRule>
  </conditionalFormatting>
  <conditionalFormatting sqref="J13">
    <cfRule type="cellIs" dxfId="1169" priority="15" stopIfTrue="1" operator="greaterThan">
      <formula>10</formula>
    </cfRule>
  </conditionalFormatting>
  <conditionalFormatting sqref="L13">
    <cfRule type="cellIs" dxfId="1168" priority="14" stopIfTrue="1" operator="greaterThan">
      <formula>10</formula>
    </cfRule>
  </conditionalFormatting>
  <conditionalFormatting sqref="M13">
    <cfRule type="cellIs" dxfId="1167" priority="13" stopIfTrue="1" operator="greaterThan">
      <formula>20</formula>
    </cfRule>
  </conditionalFormatting>
  <conditionalFormatting sqref="N13">
    <cfRule type="cellIs" dxfId="1166" priority="12" stopIfTrue="1" operator="greaterThan">
      <formula>2</formula>
    </cfRule>
  </conditionalFormatting>
  <conditionalFormatting sqref="K13">
    <cfRule type="cellIs" dxfId="1165" priority="11" stopIfTrue="1" operator="greaterThan">
      <formula>40</formula>
    </cfRule>
  </conditionalFormatting>
  <conditionalFormatting sqref="L13">
    <cfRule type="cellIs" dxfId="1164" priority="10" stopIfTrue="1" operator="greaterThan">
      <formula>10</formula>
    </cfRule>
  </conditionalFormatting>
  <conditionalFormatting sqref="M13">
    <cfRule type="cellIs" dxfId="1163" priority="9" stopIfTrue="1" operator="greaterThan">
      <formula>20</formula>
    </cfRule>
  </conditionalFormatting>
  <conditionalFormatting sqref="N13">
    <cfRule type="cellIs" dxfId="1162" priority="8" stopIfTrue="1" operator="greaterThan">
      <formula>2</formula>
    </cfRule>
  </conditionalFormatting>
  <conditionalFormatting sqref="J13">
    <cfRule type="cellIs" dxfId="1161" priority="7" stopIfTrue="1" operator="greaterThan">
      <formula>10</formula>
    </cfRule>
  </conditionalFormatting>
  <conditionalFormatting sqref="J13">
    <cfRule type="cellIs" dxfId="1160" priority="6" stopIfTrue="1" operator="greaterThan">
      <formula>10</formula>
    </cfRule>
  </conditionalFormatting>
  <conditionalFormatting sqref="K13">
    <cfRule type="cellIs" dxfId="1159" priority="5" stopIfTrue="1" operator="greaterThan">
      <formula>40</formula>
    </cfRule>
  </conditionalFormatting>
  <conditionalFormatting sqref="J13">
    <cfRule type="cellIs" dxfId="1158" priority="4" stopIfTrue="1" operator="greaterThan">
      <formula>10</formula>
    </cfRule>
  </conditionalFormatting>
  <conditionalFormatting sqref="L13">
    <cfRule type="cellIs" dxfId="1157" priority="3" stopIfTrue="1" operator="greaterThan">
      <formula>10</formula>
    </cfRule>
  </conditionalFormatting>
  <conditionalFormatting sqref="M13">
    <cfRule type="cellIs" dxfId="1156" priority="2" stopIfTrue="1" operator="greaterThan">
      <formula>20</formula>
    </cfRule>
  </conditionalFormatting>
  <conditionalFormatting sqref="N13">
    <cfRule type="cellIs" dxfId="1155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7"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51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52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14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12" t="s">
        <v>0</v>
      </c>
      <c r="I3" s="108"/>
      <c r="J3" s="60" t="s">
        <v>6</v>
      </c>
      <c r="K3" s="60" t="s">
        <v>7</v>
      </c>
      <c r="L3" s="60" t="s">
        <v>8</v>
      </c>
      <c r="M3" s="60" t="s">
        <v>9</v>
      </c>
      <c r="N3" s="60" t="s">
        <v>10</v>
      </c>
      <c r="O3" s="13" t="s">
        <v>0</v>
      </c>
    </row>
    <row r="4" spans="1:15" ht="15" customHeight="1">
      <c r="A4" s="15">
        <v>1</v>
      </c>
      <c r="B4" s="44">
        <v>2758</v>
      </c>
      <c r="C4" s="46">
        <v>96</v>
      </c>
      <c r="D4" s="45">
        <v>80.8</v>
      </c>
      <c r="E4" s="33">
        <v>90.4</v>
      </c>
      <c r="F4" s="34">
        <v>27.52</v>
      </c>
      <c r="G4" s="34">
        <v>2.42</v>
      </c>
      <c r="H4" s="30">
        <v>28000</v>
      </c>
      <c r="I4" s="30">
        <v>2877</v>
      </c>
      <c r="J4" s="33">
        <v>0.9</v>
      </c>
      <c r="K4" s="33">
        <v>5.0999999999999996</v>
      </c>
      <c r="L4" s="33">
        <v>4.8</v>
      </c>
      <c r="M4" s="34">
        <v>8.36</v>
      </c>
      <c r="N4" s="34">
        <v>8.7999999999999995E-2</v>
      </c>
      <c r="O4" s="3" t="s">
        <v>36</v>
      </c>
    </row>
    <row r="5" spans="1:15" ht="15" customHeight="1">
      <c r="A5" s="15">
        <v>2</v>
      </c>
      <c r="B5" s="30">
        <v>2763</v>
      </c>
      <c r="C5" s="31">
        <v>77.7</v>
      </c>
      <c r="D5" s="31">
        <v>66.8</v>
      </c>
      <c r="E5" s="31">
        <v>106</v>
      </c>
      <c r="F5" s="32">
        <v>25.824000000000002</v>
      </c>
      <c r="G5" s="32">
        <v>2.88</v>
      </c>
      <c r="H5" s="30">
        <v>29000</v>
      </c>
      <c r="I5" s="30">
        <v>2832</v>
      </c>
      <c r="J5" s="31">
        <v>1.1000000000000001</v>
      </c>
      <c r="K5" s="31">
        <v>4.8</v>
      </c>
      <c r="L5" s="31">
        <v>4.8</v>
      </c>
      <c r="M5" s="32">
        <v>7.968</v>
      </c>
      <c r="N5" s="32">
        <v>0.154</v>
      </c>
      <c r="O5" s="3" t="s">
        <v>36</v>
      </c>
    </row>
    <row r="6" spans="1:15" ht="15" customHeight="1">
      <c r="A6" s="15">
        <v>3</v>
      </c>
      <c r="B6" s="30">
        <v>2697</v>
      </c>
      <c r="C6" s="31">
        <v>125</v>
      </c>
      <c r="D6" s="31">
        <v>97.6</v>
      </c>
      <c r="E6" s="31">
        <v>122</v>
      </c>
      <c r="F6" s="32">
        <v>23.824000000000002</v>
      </c>
      <c r="G6" s="32">
        <v>1.944</v>
      </c>
      <c r="H6" s="30">
        <v>27000</v>
      </c>
      <c r="I6" s="30">
        <v>2733</v>
      </c>
      <c r="J6" s="31">
        <v>0.5</v>
      </c>
      <c r="K6" s="31">
        <v>5.5</v>
      </c>
      <c r="L6" s="31">
        <v>4</v>
      </c>
      <c r="M6" s="32">
        <v>7.32</v>
      </c>
      <c r="N6" s="32">
        <v>7.5999999999999998E-2</v>
      </c>
      <c r="O6" s="3" t="s">
        <v>36</v>
      </c>
    </row>
    <row r="7" spans="1:15" ht="15" customHeight="1">
      <c r="A7" s="15">
        <v>4</v>
      </c>
      <c r="B7" s="30">
        <v>2965</v>
      </c>
      <c r="C7" s="31">
        <v>91.8</v>
      </c>
      <c r="D7" s="31">
        <v>91.5</v>
      </c>
      <c r="E7" s="31">
        <v>42</v>
      </c>
      <c r="F7" s="32">
        <v>22.431999999999999</v>
      </c>
      <c r="G7" s="32">
        <v>1.728</v>
      </c>
      <c r="H7" s="30">
        <v>28000</v>
      </c>
      <c r="I7" s="30">
        <v>3301</v>
      </c>
      <c r="J7" s="31">
        <v>0.7</v>
      </c>
      <c r="K7" s="31">
        <v>5.7</v>
      </c>
      <c r="L7" s="31">
        <v>6.4</v>
      </c>
      <c r="M7" s="32">
        <v>4.3680000000000003</v>
      </c>
      <c r="N7" s="32">
        <v>0.14499999999999999</v>
      </c>
      <c r="O7" s="3" t="s">
        <v>36</v>
      </c>
    </row>
    <row r="8" spans="1:15" ht="15" customHeight="1">
      <c r="A8" s="15">
        <v>5</v>
      </c>
      <c r="B8" s="30">
        <v>2764</v>
      </c>
      <c r="C8" s="31">
        <v>87.2</v>
      </c>
      <c r="D8" s="31">
        <v>72.599999999999994</v>
      </c>
      <c r="E8" s="31">
        <v>81.2</v>
      </c>
      <c r="F8" s="32">
        <v>28.52</v>
      </c>
      <c r="G8" s="32">
        <v>2.6240000000000001</v>
      </c>
      <c r="H8" s="30">
        <v>28000</v>
      </c>
      <c r="I8" s="30">
        <v>2864</v>
      </c>
      <c r="J8" s="31">
        <v>0.7</v>
      </c>
      <c r="K8" s="31">
        <v>5.6</v>
      </c>
      <c r="L8" s="31">
        <v>4.5999999999999996</v>
      </c>
      <c r="M8" s="32">
        <v>7.55</v>
      </c>
      <c r="N8" s="32">
        <v>0.10199999999999999</v>
      </c>
      <c r="O8" s="3" t="s">
        <v>36</v>
      </c>
    </row>
    <row r="9" spans="1:15" ht="15" customHeight="1">
      <c r="A9" s="15">
        <v>6</v>
      </c>
      <c r="B9" s="30">
        <v>2870</v>
      </c>
      <c r="C9" s="31">
        <v>94.8</v>
      </c>
      <c r="D9" s="31">
        <v>79.400000000000006</v>
      </c>
      <c r="E9" s="31">
        <v>73.599999999999994</v>
      </c>
      <c r="F9" s="32">
        <v>29.65</v>
      </c>
      <c r="G9" s="32">
        <v>2.6219999999999999</v>
      </c>
      <c r="H9" s="30">
        <v>26000</v>
      </c>
      <c r="I9" s="30">
        <v>2957</v>
      </c>
      <c r="J9" s="31">
        <v>0.8</v>
      </c>
      <c r="K9" s="31">
        <v>4.9000000000000004</v>
      </c>
      <c r="L9" s="31">
        <v>3.9</v>
      </c>
      <c r="M9" s="32">
        <v>7.85</v>
      </c>
      <c r="N9" s="32">
        <v>9.5000000000000001E-2</v>
      </c>
      <c r="O9" s="3" t="s">
        <v>36</v>
      </c>
    </row>
    <row r="10" spans="1:15" ht="15" customHeight="1">
      <c r="A10" s="15">
        <v>7</v>
      </c>
      <c r="B10" s="30">
        <v>2591</v>
      </c>
      <c r="C10" s="31">
        <v>93.1</v>
      </c>
      <c r="D10" s="31">
        <v>92.2</v>
      </c>
      <c r="E10" s="31">
        <v>126</v>
      </c>
      <c r="F10" s="32">
        <v>19.488</v>
      </c>
      <c r="G10" s="32">
        <v>3.1680000000000001</v>
      </c>
      <c r="H10" s="30">
        <v>28000</v>
      </c>
      <c r="I10" s="30">
        <v>2685</v>
      </c>
      <c r="J10" s="31">
        <v>1.3</v>
      </c>
      <c r="K10" s="31">
        <v>6</v>
      </c>
      <c r="L10" s="31">
        <v>5.6</v>
      </c>
      <c r="M10" s="32">
        <v>7.2240000000000002</v>
      </c>
      <c r="N10" s="32">
        <v>0.10199999999999999</v>
      </c>
      <c r="O10" s="3" t="s">
        <v>36</v>
      </c>
    </row>
    <row r="11" spans="1:15" ht="15" customHeight="1">
      <c r="A11" s="15">
        <v>8</v>
      </c>
      <c r="B11" s="30">
        <v>2435</v>
      </c>
      <c r="C11" s="31">
        <v>116.8</v>
      </c>
      <c r="D11" s="33">
        <v>97.2</v>
      </c>
      <c r="E11" s="33">
        <v>62</v>
      </c>
      <c r="F11" s="34">
        <v>22.224</v>
      </c>
      <c r="G11" s="34">
        <v>2.016</v>
      </c>
      <c r="H11" s="30">
        <v>29000</v>
      </c>
      <c r="I11" s="30">
        <v>2498</v>
      </c>
      <c r="J11" s="51">
        <v>1.1000000000000001</v>
      </c>
      <c r="K11" s="51">
        <v>5.0999999999999996</v>
      </c>
      <c r="L11" s="33">
        <v>5.2</v>
      </c>
      <c r="M11" s="52">
        <v>8.952</v>
      </c>
      <c r="N11" s="34">
        <v>0.12</v>
      </c>
      <c r="O11" s="3" t="s">
        <v>36</v>
      </c>
    </row>
    <row r="12" spans="1:15" ht="15" customHeight="1">
      <c r="A12" s="15">
        <v>9</v>
      </c>
      <c r="B12" s="30">
        <v>2563</v>
      </c>
      <c r="C12" s="31">
        <v>60.6</v>
      </c>
      <c r="D12" s="31">
        <v>56.4</v>
      </c>
      <c r="E12" s="31">
        <v>84</v>
      </c>
      <c r="F12" s="32">
        <v>18.911999999999999</v>
      </c>
      <c r="G12" s="32">
        <v>2.4</v>
      </c>
      <c r="H12" s="30">
        <v>28000</v>
      </c>
      <c r="I12" s="30">
        <v>2589</v>
      </c>
      <c r="J12" s="33">
        <v>0.7</v>
      </c>
      <c r="K12" s="33">
        <v>4.8</v>
      </c>
      <c r="L12" s="33">
        <v>6.4</v>
      </c>
      <c r="M12" s="34">
        <v>4.8239999999999998</v>
      </c>
      <c r="N12" s="34">
        <v>0.10100000000000001</v>
      </c>
      <c r="O12" s="3" t="s">
        <v>36</v>
      </c>
    </row>
    <row r="13" spans="1:15" ht="15" customHeight="1">
      <c r="A13" s="15">
        <v>10</v>
      </c>
      <c r="B13" s="35">
        <v>2422</v>
      </c>
      <c r="C13" s="31">
        <v>106.3</v>
      </c>
      <c r="D13" s="33">
        <v>83.2</v>
      </c>
      <c r="E13" s="33">
        <v>110</v>
      </c>
      <c r="F13" s="34">
        <v>22.943999999999999</v>
      </c>
      <c r="G13" s="34">
        <v>2.64</v>
      </c>
      <c r="H13" s="30">
        <v>28000</v>
      </c>
      <c r="I13" s="30">
        <v>2456</v>
      </c>
      <c r="J13" s="51">
        <v>0.7</v>
      </c>
      <c r="K13" s="51">
        <v>4.9000000000000004</v>
      </c>
      <c r="L13" s="33">
        <v>4</v>
      </c>
      <c r="M13" s="52">
        <v>8.6159999999999997</v>
      </c>
      <c r="N13" s="34">
        <v>9.0999999999999998E-2</v>
      </c>
      <c r="O13" s="3" t="s">
        <v>36</v>
      </c>
    </row>
    <row r="14" spans="1:15" ht="15" customHeight="1">
      <c r="A14" s="15">
        <v>11</v>
      </c>
      <c r="B14" s="30">
        <v>2433</v>
      </c>
      <c r="C14" s="31">
        <v>98.4</v>
      </c>
      <c r="D14" s="31">
        <v>83.6</v>
      </c>
      <c r="E14" s="31">
        <v>202</v>
      </c>
      <c r="F14" s="32">
        <v>23.664000000000001</v>
      </c>
      <c r="G14" s="32">
        <v>2.7839999999999998</v>
      </c>
      <c r="H14" s="30">
        <v>30000</v>
      </c>
      <c r="I14" s="30">
        <v>2466</v>
      </c>
      <c r="J14" s="33">
        <v>1</v>
      </c>
      <c r="K14" s="33">
        <v>5.0999999999999996</v>
      </c>
      <c r="L14" s="33">
        <v>6.4</v>
      </c>
      <c r="M14" s="34">
        <v>5.6159999999999997</v>
      </c>
      <c r="N14" s="34">
        <v>0.157</v>
      </c>
      <c r="O14" s="3" t="s">
        <v>36</v>
      </c>
    </row>
    <row r="15" spans="1:15" ht="15" customHeight="1">
      <c r="A15" s="15">
        <v>12</v>
      </c>
      <c r="B15" s="30">
        <v>2469</v>
      </c>
      <c r="C15" s="31">
        <v>82.2</v>
      </c>
      <c r="D15" s="33">
        <v>72.8</v>
      </c>
      <c r="E15" s="33">
        <v>86</v>
      </c>
      <c r="F15" s="34">
        <v>26</v>
      </c>
      <c r="G15" s="34">
        <v>3.456</v>
      </c>
      <c r="H15" s="30">
        <v>28000</v>
      </c>
      <c r="I15" s="30">
        <v>2535</v>
      </c>
      <c r="J15" s="51">
        <v>1</v>
      </c>
      <c r="K15" s="51">
        <v>5.2</v>
      </c>
      <c r="L15" s="33">
        <v>5.2</v>
      </c>
      <c r="M15" s="52">
        <v>5.8559999999999999</v>
      </c>
      <c r="N15" s="34">
        <v>0.12</v>
      </c>
      <c r="O15" s="3" t="s">
        <v>36</v>
      </c>
    </row>
    <row r="16" spans="1:15" ht="15" customHeight="1">
      <c r="A16" s="15">
        <v>13</v>
      </c>
      <c r="B16" s="30">
        <v>2520</v>
      </c>
      <c r="C16" s="31">
        <v>102.9</v>
      </c>
      <c r="D16" s="31">
        <v>85.8</v>
      </c>
      <c r="E16" s="31">
        <v>106.7</v>
      </c>
      <c r="F16" s="32">
        <v>27.04</v>
      </c>
      <c r="G16" s="32">
        <v>2.3759999999999999</v>
      </c>
      <c r="H16" s="30">
        <v>28000</v>
      </c>
      <c r="I16" s="30">
        <v>2594</v>
      </c>
      <c r="J16" s="33">
        <v>1.2</v>
      </c>
      <c r="K16" s="33">
        <v>5.4</v>
      </c>
      <c r="L16" s="33">
        <v>5.8</v>
      </c>
      <c r="M16" s="34">
        <v>4.944</v>
      </c>
      <c r="N16" s="34">
        <v>0.115</v>
      </c>
      <c r="O16" s="3" t="s">
        <v>36</v>
      </c>
    </row>
    <row r="17" spans="1:15" ht="15" customHeight="1">
      <c r="A17" s="15">
        <v>14</v>
      </c>
      <c r="B17" s="30">
        <v>2787</v>
      </c>
      <c r="C17" s="33">
        <v>78.400000000000006</v>
      </c>
      <c r="D17" s="31">
        <v>65.599999999999994</v>
      </c>
      <c r="E17" s="31">
        <v>100</v>
      </c>
      <c r="F17" s="32">
        <v>22.271999999999998</v>
      </c>
      <c r="G17" s="32">
        <v>2.64</v>
      </c>
      <c r="H17" s="30">
        <v>27000</v>
      </c>
      <c r="I17" s="30">
        <v>2794</v>
      </c>
      <c r="J17" s="33">
        <v>1.3</v>
      </c>
      <c r="K17" s="33">
        <v>5.3</v>
      </c>
      <c r="L17" s="33">
        <v>4</v>
      </c>
      <c r="M17" s="34">
        <v>3.8639999999999999</v>
      </c>
      <c r="N17" s="34">
        <v>0.14899999999999999</v>
      </c>
      <c r="O17" s="3" t="s">
        <v>36</v>
      </c>
    </row>
    <row r="18" spans="1:15" ht="15" customHeight="1">
      <c r="A18" s="15">
        <v>15</v>
      </c>
      <c r="B18" s="30">
        <v>2529</v>
      </c>
      <c r="C18" s="33">
        <v>91</v>
      </c>
      <c r="D18" s="33">
        <v>70.400000000000006</v>
      </c>
      <c r="E18" s="33">
        <v>64</v>
      </c>
      <c r="F18" s="34">
        <v>24.864000000000001</v>
      </c>
      <c r="G18" s="34">
        <v>2.8319999999999999</v>
      </c>
      <c r="H18" s="30">
        <v>27000</v>
      </c>
      <c r="I18" s="30">
        <v>2609</v>
      </c>
      <c r="J18" s="33">
        <v>0.9</v>
      </c>
      <c r="K18" s="33">
        <v>5</v>
      </c>
      <c r="L18" s="33">
        <v>6.4</v>
      </c>
      <c r="M18" s="34">
        <v>8.52</v>
      </c>
      <c r="N18" s="34">
        <v>0.14399999999999999</v>
      </c>
      <c r="O18" s="3" t="s">
        <v>36</v>
      </c>
    </row>
    <row r="19" spans="1:15" ht="15" customHeight="1">
      <c r="A19" s="15">
        <v>16</v>
      </c>
      <c r="B19" s="30">
        <v>2383</v>
      </c>
      <c r="C19" s="33">
        <v>123.7</v>
      </c>
      <c r="D19" s="33">
        <v>87.2</v>
      </c>
      <c r="E19" s="33">
        <v>164</v>
      </c>
      <c r="F19" s="34">
        <v>25.584</v>
      </c>
      <c r="G19" s="34">
        <v>3.0960000000000001</v>
      </c>
      <c r="H19" s="30">
        <v>28000</v>
      </c>
      <c r="I19" s="30">
        <v>2609</v>
      </c>
      <c r="J19" s="33">
        <v>1.5</v>
      </c>
      <c r="K19" s="33">
        <v>5.2</v>
      </c>
      <c r="L19" s="33">
        <v>4</v>
      </c>
      <c r="M19" s="34">
        <v>6.2880000000000003</v>
      </c>
      <c r="N19" s="34">
        <v>0.11</v>
      </c>
      <c r="O19" s="3" t="s">
        <v>36</v>
      </c>
    </row>
    <row r="20" spans="1:15" ht="15" customHeight="1">
      <c r="A20" s="15">
        <v>17</v>
      </c>
      <c r="B20" s="30">
        <v>2219</v>
      </c>
      <c r="C20" s="33">
        <v>97.8</v>
      </c>
      <c r="D20" s="33">
        <v>117.2</v>
      </c>
      <c r="E20" s="33">
        <v>132</v>
      </c>
      <c r="F20" s="34">
        <v>34.655999999999999</v>
      </c>
      <c r="G20" s="34">
        <v>4.4400000000000004</v>
      </c>
      <c r="H20" s="30">
        <v>28000</v>
      </c>
      <c r="I20" s="30">
        <v>2120</v>
      </c>
      <c r="J20" s="33">
        <v>0.6</v>
      </c>
      <c r="K20" s="33">
        <v>5.4</v>
      </c>
      <c r="L20" s="33">
        <v>4</v>
      </c>
      <c r="M20" s="34">
        <v>7.2480000000000002</v>
      </c>
      <c r="N20" s="34">
        <v>0.11</v>
      </c>
      <c r="O20" s="3" t="s">
        <v>36</v>
      </c>
    </row>
    <row r="21" spans="1:15" ht="15" customHeight="1">
      <c r="A21" s="15">
        <v>18</v>
      </c>
      <c r="B21" s="30">
        <v>2275</v>
      </c>
      <c r="C21" s="33">
        <v>91.6</v>
      </c>
      <c r="D21" s="33">
        <v>97.4</v>
      </c>
      <c r="E21" s="33">
        <v>86.3</v>
      </c>
      <c r="F21" s="34">
        <v>31.6</v>
      </c>
      <c r="G21" s="34">
        <v>3.2639999999999998</v>
      </c>
      <c r="H21" s="30">
        <v>28000</v>
      </c>
      <c r="I21" s="30">
        <v>2200</v>
      </c>
      <c r="J21" s="33">
        <v>1</v>
      </c>
      <c r="K21" s="33">
        <v>5.7</v>
      </c>
      <c r="L21" s="33">
        <v>4.5999999999999996</v>
      </c>
      <c r="M21" s="34">
        <v>7.2240000000000002</v>
      </c>
      <c r="N21" s="34">
        <v>0.12</v>
      </c>
      <c r="O21" s="3" t="s">
        <v>36</v>
      </c>
    </row>
    <row r="22" spans="1:15" ht="15" customHeight="1">
      <c r="A22" s="15">
        <v>19</v>
      </c>
      <c r="B22" s="30">
        <v>2269</v>
      </c>
      <c r="C22" s="33">
        <v>87</v>
      </c>
      <c r="D22" s="33">
        <v>71.599999999999994</v>
      </c>
      <c r="E22" s="33">
        <v>78</v>
      </c>
      <c r="F22" s="34">
        <v>29.84</v>
      </c>
      <c r="G22" s="34">
        <v>3.8879999999999999</v>
      </c>
      <c r="H22" s="30">
        <v>29000</v>
      </c>
      <c r="I22" s="30">
        <v>2284</v>
      </c>
      <c r="J22" s="33">
        <v>1</v>
      </c>
      <c r="K22" s="33">
        <v>5.6</v>
      </c>
      <c r="L22" s="33">
        <v>4.2</v>
      </c>
      <c r="M22" s="34">
        <v>6.0720000000000001</v>
      </c>
      <c r="N22" s="34">
        <v>8.2000000000000003E-2</v>
      </c>
      <c r="O22" s="3" t="s">
        <v>36</v>
      </c>
    </row>
    <row r="23" spans="1:15" ht="15" customHeight="1">
      <c r="A23" s="15">
        <v>20</v>
      </c>
      <c r="B23" s="30">
        <v>2270</v>
      </c>
      <c r="C23" s="33">
        <v>74.400000000000006</v>
      </c>
      <c r="D23" s="33">
        <v>66.599999999999994</v>
      </c>
      <c r="E23" s="33">
        <v>82</v>
      </c>
      <c r="F23" s="34">
        <v>27.04</v>
      </c>
      <c r="G23" s="34">
        <v>3.024</v>
      </c>
      <c r="H23" s="30">
        <v>30000</v>
      </c>
      <c r="I23" s="30">
        <v>2065</v>
      </c>
      <c r="J23" s="33">
        <v>1.1000000000000001</v>
      </c>
      <c r="K23" s="33">
        <v>5.7</v>
      </c>
      <c r="L23" s="33">
        <v>4</v>
      </c>
      <c r="M23" s="34">
        <v>6.6239999999999997</v>
      </c>
      <c r="N23" s="34">
        <v>0.106</v>
      </c>
      <c r="O23" s="3" t="s">
        <v>36</v>
      </c>
    </row>
    <row r="24" spans="1:15" ht="15" customHeight="1">
      <c r="A24" s="15">
        <v>21</v>
      </c>
      <c r="B24" s="30">
        <v>2100</v>
      </c>
      <c r="C24" s="31">
        <v>94</v>
      </c>
      <c r="D24" s="31">
        <v>92</v>
      </c>
      <c r="E24" s="31">
        <v>232.5</v>
      </c>
      <c r="F24" s="32">
        <v>26.256</v>
      </c>
      <c r="G24" s="32">
        <v>3.0960000000000001</v>
      </c>
      <c r="H24" s="30">
        <v>28000</v>
      </c>
      <c r="I24" s="30">
        <v>1967</v>
      </c>
      <c r="J24" s="33">
        <v>1.4</v>
      </c>
      <c r="K24" s="33">
        <v>6.5</v>
      </c>
      <c r="L24" s="33">
        <v>4</v>
      </c>
      <c r="M24" s="34">
        <v>5.8079999999999998</v>
      </c>
      <c r="N24" s="34">
        <v>5.8000000000000003E-2</v>
      </c>
      <c r="O24" s="3" t="s">
        <v>36</v>
      </c>
    </row>
    <row r="25" spans="1:15" ht="15" customHeight="1">
      <c r="A25" s="15">
        <v>22</v>
      </c>
      <c r="B25" s="30">
        <v>2115</v>
      </c>
      <c r="C25" s="31">
        <v>106.8</v>
      </c>
      <c r="D25" s="31">
        <v>100</v>
      </c>
      <c r="E25" s="31">
        <v>235</v>
      </c>
      <c r="F25" s="32">
        <v>53.231999999999999</v>
      </c>
      <c r="G25" s="32">
        <v>4.3920000000000003</v>
      </c>
      <c r="H25" s="30">
        <v>27000</v>
      </c>
      <c r="I25" s="30">
        <v>2096</v>
      </c>
      <c r="J25" s="33">
        <v>1.1000000000000001</v>
      </c>
      <c r="K25" s="33">
        <v>5.5</v>
      </c>
      <c r="L25" s="33">
        <v>4.8</v>
      </c>
      <c r="M25" s="34">
        <v>11.28</v>
      </c>
      <c r="N25" s="34">
        <v>8.2000000000000003E-2</v>
      </c>
      <c r="O25" s="3" t="s">
        <v>36</v>
      </c>
    </row>
    <row r="26" spans="1:15" ht="15" customHeight="1">
      <c r="A26" s="15">
        <v>23</v>
      </c>
      <c r="B26" s="30">
        <v>2155</v>
      </c>
      <c r="C26" s="31">
        <v>93</v>
      </c>
      <c r="D26" s="31">
        <v>84</v>
      </c>
      <c r="E26" s="31">
        <v>72</v>
      </c>
      <c r="F26" s="32">
        <v>20.399999999999999</v>
      </c>
      <c r="G26" s="32">
        <v>1.728</v>
      </c>
      <c r="H26" s="30">
        <v>29000</v>
      </c>
      <c r="I26" s="30">
        <v>2079</v>
      </c>
      <c r="J26" s="33">
        <v>1.4</v>
      </c>
      <c r="K26" s="33">
        <v>6</v>
      </c>
      <c r="L26" s="33">
        <v>4.4000000000000004</v>
      </c>
      <c r="M26" s="34">
        <v>9.1920000000000002</v>
      </c>
      <c r="N26" s="34">
        <v>7.6999999999999999E-2</v>
      </c>
      <c r="O26" s="3" t="s">
        <v>36</v>
      </c>
    </row>
    <row r="27" spans="1:15" ht="15" customHeight="1">
      <c r="A27" s="15">
        <v>24</v>
      </c>
      <c r="B27" s="30">
        <v>2142</v>
      </c>
      <c r="C27" s="31">
        <v>92.7</v>
      </c>
      <c r="D27" s="31">
        <v>63.2</v>
      </c>
      <c r="E27" s="31">
        <v>58</v>
      </c>
      <c r="F27" s="32">
        <v>22.847999999999999</v>
      </c>
      <c r="G27" s="32">
        <v>2.6160000000000001</v>
      </c>
      <c r="H27" s="30">
        <v>28000</v>
      </c>
      <c r="I27" s="30">
        <v>2155</v>
      </c>
      <c r="J27" s="33">
        <v>1.2</v>
      </c>
      <c r="K27" s="33">
        <v>6</v>
      </c>
      <c r="L27" s="33">
        <v>4.4000000000000004</v>
      </c>
      <c r="M27" s="34">
        <v>7.1760000000000002</v>
      </c>
      <c r="N27" s="34">
        <v>6.7000000000000004E-2</v>
      </c>
      <c r="O27" s="3" t="s">
        <v>36</v>
      </c>
    </row>
    <row r="28" spans="1:15" ht="15" customHeight="1">
      <c r="A28" s="15">
        <v>25</v>
      </c>
      <c r="B28" s="30">
        <v>2133</v>
      </c>
      <c r="C28" s="31">
        <v>146.19999999999999</v>
      </c>
      <c r="D28" s="31">
        <v>103.2</v>
      </c>
      <c r="E28" s="31">
        <v>126</v>
      </c>
      <c r="F28" s="32">
        <v>31.92</v>
      </c>
      <c r="G28" s="32">
        <v>3.48</v>
      </c>
      <c r="H28" s="30">
        <v>28000</v>
      </c>
      <c r="I28" s="30">
        <v>2021</v>
      </c>
      <c r="J28" s="33">
        <v>0.7</v>
      </c>
      <c r="K28" s="33">
        <v>6.2</v>
      </c>
      <c r="L28" s="33">
        <v>4.4000000000000004</v>
      </c>
      <c r="M28" s="34">
        <v>9.4320000000000004</v>
      </c>
      <c r="N28" s="34">
        <v>0.13400000000000001</v>
      </c>
      <c r="O28" s="3" t="s">
        <v>36</v>
      </c>
    </row>
    <row r="29" spans="1:15" ht="15" customHeight="1">
      <c r="A29" s="15">
        <v>26</v>
      </c>
      <c r="B29" s="30">
        <v>2187</v>
      </c>
      <c r="C29" s="31">
        <v>83.2</v>
      </c>
      <c r="D29" s="31">
        <v>72.8</v>
      </c>
      <c r="E29" s="31">
        <v>86.3</v>
      </c>
      <c r="F29" s="32">
        <v>26</v>
      </c>
      <c r="G29" s="32">
        <v>2.64</v>
      </c>
      <c r="H29" s="30">
        <v>27000</v>
      </c>
      <c r="I29" s="30">
        <v>2105</v>
      </c>
      <c r="J29" s="33">
        <v>0.8</v>
      </c>
      <c r="K29" s="33">
        <v>4.7</v>
      </c>
      <c r="L29" s="33">
        <v>4.5999999999999996</v>
      </c>
      <c r="M29" s="34">
        <v>6.0720000000000001</v>
      </c>
      <c r="N29" s="34">
        <v>7.1999999999999995E-2</v>
      </c>
      <c r="O29" s="3" t="s">
        <v>36</v>
      </c>
    </row>
    <row r="30" spans="1:15" ht="15" customHeight="1">
      <c r="A30" s="15">
        <v>27</v>
      </c>
      <c r="B30" s="30">
        <v>2181</v>
      </c>
      <c r="C30" s="31">
        <v>93.2</v>
      </c>
      <c r="D30" s="31">
        <v>88.2</v>
      </c>
      <c r="E30" s="31">
        <v>88.6</v>
      </c>
      <c r="F30" s="32">
        <v>31.12</v>
      </c>
      <c r="G30" s="32">
        <v>3.024</v>
      </c>
      <c r="H30" s="30">
        <v>29000</v>
      </c>
      <c r="I30" s="30">
        <v>1959</v>
      </c>
      <c r="J30" s="33">
        <v>0.7</v>
      </c>
      <c r="K30" s="33">
        <v>6.4</v>
      </c>
      <c r="L30" s="33">
        <v>3.5</v>
      </c>
      <c r="M30" s="34">
        <v>9.7919999999999998</v>
      </c>
      <c r="N30" s="34">
        <v>7.6999999999999999E-2</v>
      </c>
      <c r="O30" s="3" t="s">
        <v>36</v>
      </c>
    </row>
    <row r="31" spans="1:15" ht="15" customHeight="1">
      <c r="A31" s="15">
        <v>28</v>
      </c>
      <c r="B31" s="30">
        <v>2191</v>
      </c>
      <c r="C31" s="31">
        <v>111.3</v>
      </c>
      <c r="D31" s="31">
        <v>100.6</v>
      </c>
      <c r="E31" s="31">
        <v>111.4</v>
      </c>
      <c r="F31" s="32">
        <v>32.32</v>
      </c>
      <c r="G31" s="32">
        <v>2.8319999999999999</v>
      </c>
      <c r="H31" s="30">
        <v>28000</v>
      </c>
      <c r="I31" s="30">
        <v>2212</v>
      </c>
      <c r="J31" s="33">
        <v>0.9</v>
      </c>
      <c r="K31" s="33">
        <v>7.1</v>
      </c>
      <c r="L31" s="33">
        <v>4.5999999999999996</v>
      </c>
      <c r="M31" s="34">
        <v>10.32</v>
      </c>
      <c r="N31" s="34">
        <v>4.8000000000000001E-2</v>
      </c>
      <c r="O31" s="3" t="s">
        <v>36</v>
      </c>
    </row>
    <row r="32" spans="1:15" ht="15" customHeight="1">
      <c r="A32" s="15">
        <v>29</v>
      </c>
      <c r="B32" s="30">
        <v>2158</v>
      </c>
      <c r="C32" s="31">
        <v>88</v>
      </c>
      <c r="D32" s="31">
        <v>64.8</v>
      </c>
      <c r="E32" s="31">
        <v>122</v>
      </c>
      <c r="F32" s="32">
        <v>28.175999999999998</v>
      </c>
      <c r="G32" s="32">
        <v>2.88</v>
      </c>
      <c r="H32" s="30">
        <v>30000</v>
      </c>
      <c r="I32" s="30">
        <v>2088</v>
      </c>
      <c r="J32" s="33">
        <v>1</v>
      </c>
      <c r="K32" s="33">
        <v>7.3</v>
      </c>
      <c r="L32" s="33">
        <v>5.6</v>
      </c>
      <c r="M32" s="34">
        <v>9.7200000000000006</v>
      </c>
      <c r="N32" s="34">
        <v>2.9000000000000001E-2</v>
      </c>
      <c r="O32" s="3" t="s">
        <v>36</v>
      </c>
    </row>
    <row r="33" spans="1:15" ht="15" customHeight="1">
      <c r="A33" s="15">
        <v>30</v>
      </c>
      <c r="B33" s="30">
        <v>2082</v>
      </c>
      <c r="C33" s="31">
        <v>67.8</v>
      </c>
      <c r="D33" s="31">
        <v>83.2</v>
      </c>
      <c r="E33" s="31">
        <v>152</v>
      </c>
      <c r="F33" s="32">
        <v>29.088000000000001</v>
      </c>
      <c r="G33" s="32">
        <v>3.528</v>
      </c>
      <c r="H33" s="30">
        <v>28000</v>
      </c>
      <c r="I33" s="30">
        <v>1839</v>
      </c>
      <c r="J33" s="33">
        <v>0.8</v>
      </c>
      <c r="K33" s="33">
        <v>6.9</v>
      </c>
      <c r="L33" s="33">
        <v>4.4000000000000004</v>
      </c>
      <c r="M33" s="34">
        <v>9.2880000000000003</v>
      </c>
      <c r="N33" s="34">
        <v>3.4000000000000002E-2</v>
      </c>
      <c r="O33" s="3" t="s">
        <v>36</v>
      </c>
    </row>
    <row r="34" spans="1:15" ht="15" customHeight="1">
      <c r="A34" s="15">
        <v>31</v>
      </c>
      <c r="B34" s="30">
        <v>2136</v>
      </c>
      <c r="C34" s="31">
        <v>119.4</v>
      </c>
      <c r="D34" s="31">
        <v>90.8</v>
      </c>
      <c r="E34" s="31">
        <v>220</v>
      </c>
      <c r="F34" s="32">
        <v>30</v>
      </c>
      <c r="G34" s="32">
        <v>3.8639999999999999</v>
      </c>
      <c r="H34" s="30">
        <v>30000</v>
      </c>
      <c r="I34" s="30">
        <v>1524</v>
      </c>
      <c r="J34" s="33">
        <v>0.9</v>
      </c>
      <c r="K34" s="33">
        <v>7.1</v>
      </c>
      <c r="L34" s="33">
        <v>5.5</v>
      </c>
      <c r="M34" s="34">
        <v>7.968</v>
      </c>
      <c r="N34" s="34">
        <v>0.216</v>
      </c>
      <c r="O34" s="3" t="s">
        <v>36</v>
      </c>
    </row>
    <row r="35" spans="1:15" ht="15" customHeight="1">
      <c r="A35" s="59" t="s">
        <v>35</v>
      </c>
      <c r="B35" s="3">
        <f>SUM(B4:B34)</f>
        <v>74562</v>
      </c>
      <c r="C35" s="16">
        <f t="shared" ref="C35:N35" si="0">SUM(C4:C34)</f>
        <v>2972.3</v>
      </c>
      <c r="D35" s="16">
        <f t="shared" si="0"/>
        <v>2578.7000000000003</v>
      </c>
      <c r="E35" s="16">
        <f t="shared" si="0"/>
        <v>3502</v>
      </c>
      <c r="F35" s="4">
        <f t="shared" si="0"/>
        <v>845.25799999999992</v>
      </c>
      <c r="G35" s="4">
        <f t="shared" si="0"/>
        <v>90.322000000000017</v>
      </c>
      <c r="H35" s="3">
        <f t="shared" si="0"/>
        <v>874000</v>
      </c>
      <c r="I35" s="3">
        <f t="shared" si="0"/>
        <v>74113</v>
      </c>
      <c r="J35" s="16">
        <f t="shared" si="0"/>
        <v>29.999999999999996</v>
      </c>
      <c r="K35" s="16">
        <f t="shared" si="0"/>
        <v>175.7</v>
      </c>
      <c r="L35" s="16">
        <f t="shared" si="0"/>
        <v>148.50000000000003</v>
      </c>
      <c r="M35" s="4">
        <f t="shared" si="0"/>
        <v>231.33599999999996</v>
      </c>
      <c r="N35" s="4">
        <f t="shared" si="0"/>
        <v>3.1809999999999996</v>
      </c>
      <c r="O35" s="3" t="s">
        <v>36</v>
      </c>
    </row>
    <row r="36" spans="1:15" ht="20.100000000000001" customHeight="1">
      <c r="A36" s="59" t="s">
        <v>2</v>
      </c>
      <c r="B36" s="3">
        <f>MIN(B4:B34)</f>
        <v>2082</v>
      </c>
      <c r="C36" s="16">
        <f t="shared" ref="C36:N36" si="1">MIN(C4:C34)</f>
        <v>60.6</v>
      </c>
      <c r="D36" s="16">
        <f t="shared" si="1"/>
        <v>56.4</v>
      </c>
      <c r="E36" s="16">
        <f t="shared" si="1"/>
        <v>42</v>
      </c>
      <c r="F36" s="4">
        <f t="shared" si="1"/>
        <v>18.911999999999999</v>
      </c>
      <c r="G36" s="4">
        <f t="shared" si="1"/>
        <v>1.728</v>
      </c>
      <c r="H36" s="3">
        <f t="shared" si="1"/>
        <v>26000</v>
      </c>
      <c r="I36" s="3">
        <f t="shared" si="1"/>
        <v>1524</v>
      </c>
      <c r="J36" s="16">
        <f t="shared" si="1"/>
        <v>0.5</v>
      </c>
      <c r="K36" s="16">
        <f t="shared" si="1"/>
        <v>4.7</v>
      </c>
      <c r="L36" s="16">
        <f t="shared" si="1"/>
        <v>3.5</v>
      </c>
      <c r="M36" s="4">
        <f t="shared" si="1"/>
        <v>3.8639999999999999</v>
      </c>
      <c r="N36" s="4">
        <f t="shared" si="1"/>
        <v>2.9000000000000001E-2</v>
      </c>
      <c r="O36" s="3" t="s">
        <v>36</v>
      </c>
    </row>
    <row r="37" spans="1:15" ht="20.100000000000001" customHeight="1">
      <c r="A37" s="59" t="s">
        <v>3</v>
      </c>
      <c r="B37" s="3">
        <f>MAX(B4:B34)</f>
        <v>2965</v>
      </c>
      <c r="C37" s="16">
        <f t="shared" ref="C37:N37" si="2">MAX(C4:C34)</f>
        <v>146.19999999999999</v>
      </c>
      <c r="D37" s="16">
        <f t="shared" si="2"/>
        <v>117.2</v>
      </c>
      <c r="E37" s="16">
        <f t="shared" si="2"/>
        <v>235</v>
      </c>
      <c r="F37" s="4">
        <f t="shared" si="2"/>
        <v>53.231999999999999</v>
      </c>
      <c r="G37" s="4">
        <f t="shared" si="2"/>
        <v>4.4400000000000004</v>
      </c>
      <c r="H37" s="3">
        <f t="shared" si="2"/>
        <v>30000</v>
      </c>
      <c r="I37" s="3">
        <f t="shared" si="2"/>
        <v>3301</v>
      </c>
      <c r="J37" s="16">
        <f t="shared" si="2"/>
        <v>1.5</v>
      </c>
      <c r="K37" s="16">
        <f t="shared" si="2"/>
        <v>7.3</v>
      </c>
      <c r="L37" s="16">
        <f t="shared" si="2"/>
        <v>6.4</v>
      </c>
      <c r="M37" s="4">
        <f t="shared" si="2"/>
        <v>11.28</v>
      </c>
      <c r="N37" s="4">
        <f t="shared" si="2"/>
        <v>0.216</v>
      </c>
      <c r="O37" s="3" t="s">
        <v>36</v>
      </c>
    </row>
    <row r="38" spans="1:15" ht="19.5" customHeight="1">
      <c r="A38" s="59" t="s">
        <v>4</v>
      </c>
      <c r="B38" s="3">
        <f>AVERAGE(B4:B34)</f>
        <v>2405.2258064516127</v>
      </c>
      <c r="C38" s="16">
        <f t="shared" ref="C38:N38" si="3">AVERAGE(C4:C34)</f>
        <v>95.880645161290332</v>
      </c>
      <c r="D38" s="16">
        <f t="shared" si="3"/>
        <v>83.183870967741939</v>
      </c>
      <c r="E38" s="16">
        <f t="shared" si="3"/>
        <v>112.96774193548387</v>
      </c>
      <c r="F38" s="4">
        <f t="shared" si="3"/>
        <v>27.266387096774192</v>
      </c>
      <c r="G38" s="4">
        <f t="shared" si="3"/>
        <v>2.9136129032258071</v>
      </c>
      <c r="H38" s="3">
        <f>ROUND((AVERAGE(H4:H34)),-3)</f>
        <v>28000</v>
      </c>
      <c r="I38" s="3">
        <f t="shared" si="3"/>
        <v>2390.7419354838707</v>
      </c>
      <c r="J38" s="16">
        <f t="shared" si="3"/>
        <v>0.96774193548387089</v>
      </c>
      <c r="K38" s="16">
        <f t="shared" si="3"/>
        <v>5.6677419354838703</v>
      </c>
      <c r="L38" s="16">
        <f t="shared" si="3"/>
        <v>4.7903225806451619</v>
      </c>
      <c r="M38" s="4">
        <f t="shared" si="3"/>
        <v>7.4624516129032248</v>
      </c>
      <c r="N38" s="4">
        <f t="shared" si="3"/>
        <v>0.10261290322580643</v>
      </c>
      <c r="O38" s="3" t="s">
        <v>36</v>
      </c>
    </row>
  </sheetData>
  <mergeCells count="6">
    <mergeCell ref="B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1154" priority="146" stopIfTrue="1" operator="greaterThan">
      <formula>40</formula>
    </cfRule>
  </conditionalFormatting>
  <conditionalFormatting sqref="J39:J65536 J2:J3 J5:J34">
    <cfRule type="cellIs" dxfId="1153" priority="145" stopIfTrue="1" operator="greaterThan">
      <formula>10</formula>
    </cfRule>
  </conditionalFormatting>
  <conditionalFormatting sqref="L39:L65536 L2:L3 L5:L34">
    <cfRule type="cellIs" dxfId="1152" priority="144" stopIfTrue="1" operator="greaterThan">
      <formula>10</formula>
    </cfRule>
  </conditionalFormatting>
  <conditionalFormatting sqref="M39:M65536 M2:M3 M5:M34">
    <cfRule type="cellIs" dxfId="1151" priority="143" stopIfTrue="1" operator="greaterThan">
      <formula>20</formula>
    </cfRule>
  </conditionalFormatting>
  <conditionalFormatting sqref="N39:N65536 N2:N3 N5:N34">
    <cfRule type="cellIs" dxfId="1150" priority="142" stopIfTrue="1" operator="greaterThan">
      <formula>2</formula>
    </cfRule>
  </conditionalFormatting>
  <conditionalFormatting sqref="O2:O65536">
    <cfRule type="cellIs" dxfId="1149" priority="141" stopIfTrue="1" operator="greaterThan">
      <formula>3000</formula>
    </cfRule>
  </conditionalFormatting>
  <conditionalFormatting sqref="K13:K14">
    <cfRule type="cellIs" dxfId="1148" priority="140" stopIfTrue="1" operator="greaterThan">
      <formula>40</formula>
    </cfRule>
  </conditionalFormatting>
  <conditionalFormatting sqref="J13:J14">
    <cfRule type="cellIs" dxfId="1147" priority="139" stopIfTrue="1" operator="greaterThan">
      <formula>10</formula>
    </cfRule>
  </conditionalFormatting>
  <conditionalFormatting sqref="L13:L14">
    <cfRule type="cellIs" dxfId="1146" priority="138" stopIfTrue="1" operator="greaterThan">
      <formula>10</formula>
    </cfRule>
  </conditionalFormatting>
  <conditionalFormatting sqref="M13:M14">
    <cfRule type="cellIs" dxfId="1145" priority="137" stopIfTrue="1" operator="greaterThan">
      <formula>20</formula>
    </cfRule>
  </conditionalFormatting>
  <conditionalFormatting sqref="N13:N14">
    <cfRule type="cellIs" dxfId="1144" priority="136" stopIfTrue="1" operator="greaterThan">
      <formula>2</formula>
    </cfRule>
  </conditionalFormatting>
  <conditionalFormatting sqref="K13">
    <cfRule type="cellIs" dxfId="1143" priority="135" stopIfTrue="1" operator="greaterThan">
      <formula>40</formula>
    </cfRule>
  </conditionalFormatting>
  <conditionalFormatting sqref="L13">
    <cfRule type="cellIs" dxfId="1142" priority="134" stopIfTrue="1" operator="greaterThan">
      <formula>10</formula>
    </cfRule>
  </conditionalFormatting>
  <conditionalFormatting sqref="M13">
    <cfRule type="cellIs" dxfId="1141" priority="133" stopIfTrue="1" operator="greaterThan">
      <formula>20</formula>
    </cfRule>
  </conditionalFormatting>
  <conditionalFormatting sqref="N13">
    <cfRule type="cellIs" dxfId="1140" priority="132" stopIfTrue="1" operator="greaterThan">
      <formula>2</formula>
    </cfRule>
  </conditionalFormatting>
  <conditionalFormatting sqref="K14">
    <cfRule type="cellIs" dxfId="1139" priority="131" stopIfTrue="1" operator="greaterThan">
      <formula>40</formula>
    </cfRule>
  </conditionalFormatting>
  <conditionalFormatting sqref="J14">
    <cfRule type="cellIs" dxfId="1138" priority="130" stopIfTrue="1" operator="greaterThan">
      <formula>10</formula>
    </cfRule>
  </conditionalFormatting>
  <conditionalFormatting sqref="L14">
    <cfRule type="cellIs" dxfId="1137" priority="129" stopIfTrue="1" operator="greaterThan">
      <formula>10</formula>
    </cfRule>
  </conditionalFormatting>
  <conditionalFormatting sqref="M14">
    <cfRule type="cellIs" dxfId="1136" priority="128" stopIfTrue="1" operator="greaterThan">
      <formula>20</formula>
    </cfRule>
  </conditionalFormatting>
  <conditionalFormatting sqref="N14">
    <cfRule type="cellIs" dxfId="1135" priority="127" stopIfTrue="1" operator="greaterThan">
      <formula>2</formula>
    </cfRule>
  </conditionalFormatting>
  <conditionalFormatting sqref="K17">
    <cfRule type="cellIs" dxfId="1134" priority="126" stopIfTrue="1" operator="greaterThan">
      <formula>40</formula>
    </cfRule>
  </conditionalFormatting>
  <conditionalFormatting sqref="J17">
    <cfRule type="cellIs" dxfId="1133" priority="125" stopIfTrue="1" operator="greaterThan">
      <formula>10</formula>
    </cfRule>
  </conditionalFormatting>
  <conditionalFormatting sqref="L17">
    <cfRule type="cellIs" dxfId="1132" priority="124" stopIfTrue="1" operator="greaterThan">
      <formula>10</formula>
    </cfRule>
  </conditionalFormatting>
  <conditionalFormatting sqref="M17">
    <cfRule type="cellIs" dxfId="1131" priority="123" stopIfTrue="1" operator="greaterThan">
      <formula>20</formula>
    </cfRule>
  </conditionalFormatting>
  <conditionalFormatting sqref="N17">
    <cfRule type="cellIs" dxfId="1130" priority="122" stopIfTrue="1" operator="greaterThan">
      <formula>2</formula>
    </cfRule>
  </conditionalFormatting>
  <conditionalFormatting sqref="K17">
    <cfRule type="cellIs" dxfId="1129" priority="121" stopIfTrue="1" operator="greaterThan">
      <formula>40</formula>
    </cfRule>
  </conditionalFormatting>
  <conditionalFormatting sqref="J17">
    <cfRule type="cellIs" dxfId="1128" priority="120" stopIfTrue="1" operator="greaterThan">
      <formula>10</formula>
    </cfRule>
  </conditionalFormatting>
  <conditionalFormatting sqref="L17">
    <cfRule type="cellIs" dxfId="1127" priority="119" stopIfTrue="1" operator="greaterThan">
      <formula>10</formula>
    </cfRule>
  </conditionalFormatting>
  <conditionalFormatting sqref="M17">
    <cfRule type="cellIs" dxfId="1126" priority="118" stopIfTrue="1" operator="greaterThan">
      <formula>20</formula>
    </cfRule>
  </conditionalFormatting>
  <conditionalFormatting sqref="N17">
    <cfRule type="cellIs" dxfId="1125" priority="117" stopIfTrue="1" operator="greaterThan">
      <formula>2</formula>
    </cfRule>
  </conditionalFormatting>
  <conditionalFormatting sqref="K21">
    <cfRule type="cellIs" dxfId="1124" priority="116" stopIfTrue="1" operator="greaterThan">
      <formula>40</formula>
    </cfRule>
  </conditionalFormatting>
  <conditionalFormatting sqref="J21">
    <cfRule type="cellIs" dxfId="1123" priority="115" stopIfTrue="1" operator="greaterThan">
      <formula>10</formula>
    </cfRule>
  </conditionalFormatting>
  <conditionalFormatting sqref="L21">
    <cfRule type="cellIs" dxfId="1122" priority="114" stopIfTrue="1" operator="greaterThan">
      <formula>10</formula>
    </cfRule>
  </conditionalFormatting>
  <conditionalFormatting sqref="M21">
    <cfRule type="cellIs" dxfId="1121" priority="113" stopIfTrue="1" operator="greaterThan">
      <formula>20</formula>
    </cfRule>
  </conditionalFormatting>
  <conditionalFormatting sqref="N21">
    <cfRule type="cellIs" dxfId="1120" priority="112" stopIfTrue="1" operator="greaterThan">
      <formula>2</formula>
    </cfRule>
  </conditionalFormatting>
  <conditionalFormatting sqref="K21">
    <cfRule type="cellIs" dxfId="1119" priority="111" stopIfTrue="1" operator="greaterThan">
      <formula>40</formula>
    </cfRule>
  </conditionalFormatting>
  <conditionalFormatting sqref="J21">
    <cfRule type="cellIs" dxfId="1118" priority="110" stopIfTrue="1" operator="greaterThan">
      <formula>10</formula>
    </cfRule>
  </conditionalFormatting>
  <conditionalFormatting sqref="L21">
    <cfRule type="cellIs" dxfId="1117" priority="109" stopIfTrue="1" operator="greaterThan">
      <formula>10</formula>
    </cfRule>
  </conditionalFormatting>
  <conditionalFormatting sqref="M21">
    <cfRule type="cellIs" dxfId="1116" priority="108" stopIfTrue="1" operator="greaterThan">
      <formula>20</formula>
    </cfRule>
  </conditionalFormatting>
  <conditionalFormatting sqref="N21">
    <cfRule type="cellIs" dxfId="1115" priority="107" stopIfTrue="1" operator="greaterThan">
      <formula>2</formula>
    </cfRule>
  </conditionalFormatting>
  <conditionalFormatting sqref="K22">
    <cfRule type="cellIs" dxfId="1114" priority="106" stopIfTrue="1" operator="greaterThan">
      <formula>40</formula>
    </cfRule>
  </conditionalFormatting>
  <conditionalFormatting sqref="L22">
    <cfRule type="cellIs" dxfId="1113" priority="105" stopIfTrue="1" operator="greaterThan">
      <formula>10</formula>
    </cfRule>
  </conditionalFormatting>
  <conditionalFormatting sqref="M22">
    <cfRule type="cellIs" dxfId="1112" priority="104" stopIfTrue="1" operator="greaterThan">
      <formula>20</formula>
    </cfRule>
  </conditionalFormatting>
  <conditionalFormatting sqref="N22">
    <cfRule type="cellIs" dxfId="1111" priority="103" stopIfTrue="1" operator="greaterThan">
      <formula>2</formula>
    </cfRule>
  </conditionalFormatting>
  <conditionalFormatting sqref="K22">
    <cfRule type="cellIs" dxfId="1110" priority="102" stopIfTrue="1" operator="greaterThan">
      <formula>40</formula>
    </cfRule>
  </conditionalFormatting>
  <conditionalFormatting sqref="L22">
    <cfRule type="cellIs" dxfId="1109" priority="101" stopIfTrue="1" operator="greaterThan">
      <formula>10</formula>
    </cfRule>
  </conditionalFormatting>
  <conditionalFormatting sqref="M22">
    <cfRule type="cellIs" dxfId="1108" priority="100" stopIfTrue="1" operator="greaterThan">
      <formula>20</formula>
    </cfRule>
  </conditionalFormatting>
  <conditionalFormatting sqref="N22">
    <cfRule type="cellIs" dxfId="1107" priority="99" stopIfTrue="1" operator="greaterThan">
      <formula>2</formula>
    </cfRule>
  </conditionalFormatting>
  <conditionalFormatting sqref="K27">
    <cfRule type="cellIs" dxfId="1106" priority="98" stopIfTrue="1" operator="greaterThan">
      <formula>40</formula>
    </cfRule>
  </conditionalFormatting>
  <conditionalFormatting sqref="J27">
    <cfRule type="cellIs" dxfId="1105" priority="97" stopIfTrue="1" operator="greaterThan">
      <formula>10</formula>
    </cfRule>
  </conditionalFormatting>
  <conditionalFormatting sqref="L27">
    <cfRule type="cellIs" dxfId="1104" priority="96" stopIfTrue="1" operator="greaterThan">
      <formula>10</formula>
    </cfRule>
  </conditionalFormatting>
  <conditionalFormatting sqref="M27">
    <cfRule type="cellIs" dxfId="1103" priority="95" stopIfTrue="1" operator="greaterThan">
      <formula>20</formula>
    </cfRule>
  </conditionalFormatting>
  <conditionalFormatting sqref="N27">
    <cfRule type="cellIs" dxfId="1102" priority="94" stopIfTrue="1" operator="greaterThan">
      <formula>2</formula>
    </cfRule>
  </conditionalFormatting>
  <conditionalFormatting sqref="K27">
    <cfRule type="cellIs" dxfId="1101" priority="93" stopIfTrue="1" operator="greaterThan">
      <formula>40</formula>
    </cfRule>
  </conditionalFormatting>
  <conditionalFormatting sqref="J27">
    <cfRule type="cellIs" dxfId="1100" priority="92" stopIfTrue="1" operator="greaterThan">
      <formula>10</formula>
    </cfRule>
  </conditionalFormatting>
  <conditionalFormatting sqref="L27">
    <cfRule type="cellIs" dxfId="1099" priority="91" stopIfTrue="1" operator="greaterThan">
      <formula>10</formula>
    </cfRule>
  </conditionalFormatting>
  <conditionalFormatting sqref="M27">
    <cfRule type="cellIs" dxfId="1098" priority="90" stopIfTrue="1" operator="greaterThan">
      <formula>20</formula>
    </cfRule>
  </conditionalFormatting>
  <conditionalFormatting sqref="N27">
    <cfRule type="cellIs" dxfId="1097" priority="89" stopIfTrue="1" operator="greaterThan">
      <formula>2</formula>
    </cfRule>
  </conditionalFormatting>
  <conditionalFormatting sqref="K27">
    <cfRule type="cellIs" dxfId="1096" priority="88" stopIfTrue="1" operator="greaterThan">
      <formula>40</formula>
    </cfRule>
  </conditionalFormatting>
  <conditionalFormatting sqref="J27">
    <cfRule type="cellIs" dxfId="1095" priority="87" stopIfTrue="1" operator="greaterThan">
      <formula>10</formula>
    </cfRule>
  </conditionalFormatting>
  <conditionalFormatting sqref="L27">
    <cfRule type="cellIs" dxfId="1094" priority="86" stopIfTrue="1" operator="greaterThan">
      <formula>10</formula>
    </cfRule>
  </conditionalFormatting>
  <conditionalFormatting sqref="M27">
    <cfRule type="cellIs" dxfId="1093" priority="85" stopIfTrue="1" operator="greaterThan">
      <formula>20</formula>
    </cfRule>
  </conditionalFormatting>
  <conditionalFormatting sqref="N27">
    <cfRule type="cellIs" dxfId="1092" priority="84" stopIfTrue="1" operator="greaterThan">
      <formula>2</formula>
    </cfRule>
  </conditionalFormatting>
  <conditionalFormatting sqref="K27">
    <cfRule type="cellIs" dxfId="1091" priority="83" stopIfTrue="1" operator="greaterThan">
      <formula>40</formula>
    </cfRule>
  </conditionalFormatting>
  <conditionalFormatting sqref="J27">
    <cfRule type="cellIs" dxfId="1090" priority="82" stopIfTrue="1" operator="greaterThan">
      <formula>10</formula>
    </cfRule>
  </conditionalFormatting>
  <conditionalFormatting sqref="L27">
    <cfRule type="cellIs" dxfId="1089" priority="81" stopIfTrue="1" operator="greaterThan">
      <formula>10</formula>
    </cfRule>
  </conditionalFormatting>
  <conditionalFormatting sqref="M27">
    <cfRule type="cellIs" dxfId="1088" priority="80" stopIfTrue="1" operator="greaterThan">
      <formula>20</formula>
    </cfRule>
  </conditionalFormatting>
  <conditionalFormatting sqref="N27">
    <cfRule type="cellIs" dxfId="1087" priority="79" stopIfTrue="1" operator="greaterThan">
      <formula>2</formula>
    </cfRule>
  </conditionalFormatting>
  <conditionalFormatting sqref="K28">
    <cfRule type="cellIs" dxfId="1086" priority="78" stopIfTrue="1" operator="greaterThan">
      <formula>40</formula>
    </cfRule>
  </conditionalFormatting>
  <conditionalFormatting sqref="J28">
    <cfRule type="cellIs" dxfId="1085" priority="77" stopIfTrue="1" operator="greaterThan">
      <formula>10</formula>
    </cfRule>
  </conditionalFormatting>
  <conditionalFormatting sqref="L28">
    <cfRule type="cellIs" dxfId="1084" priority="76" stopIfTrue="1" operator="greaterThan">
      <formula>10</formula>
    </cfRule>
  </conditionalFormatting>
  <conditionalFormatting sqref="M28">
    <cfRule type="cellIs" dxfId="1083" priority="75" stopIfTrue="1" operator="greaterThan">
      <formula>20</formula>
    </cfRule>
  </conditionalFormatting>
  <conditionalFormatting sqref="N28">
    <cfRule type="cellIs" dxfId="1082" priority="74" stopIfTrue="1" operator="greaterThan">
      <formula>2</formula>
    </cfRule>
  </conditionalFormatting>
  <conditionalFormatting sqref="K28">
    <cfRule type="cellIs" dxfId="1081" priority="73" stopIfTrue="1" operator="greaterThan">
      <formula>40</formula>
    </cfRule>
  </conditionalFormatting>
  <conditionalFormatting sqref="J28">
    <cfRule type="cellIs" dxfId="1080" priority="72" stopIfTrue="1" operator="greaterThan">
      <formula>10</formula>
    </cfRule>
  </conditionalFormatting>
  <conditionalFormatting sqref="L28">
    <cfRule type="cellIs" dxfId="1079" priority="71" stopIfTrue="1" operator="greaterThan">
      <formula>10</formula>
    </cfRule>
  </conditionalFormatting>
  <conditionalFormatting sqref="M28">
    <cfRule type="cellIs" dxfId="1078" priority="70" stopIfTrue="1" operator="greaterThan">
      <formula>20</formula>
    </cfRule>
  </conditionalFormatting>
  <conditionalFormatting sqref="N28">
    <cfRule type="cellIs" dxfId="1077" priority="69" stopIfTrue="1" operator="greaterThan">
      <formula>2</formula>
    </cfRule>
  </conditionalFormatting>
  <conditionalFormatting sqref="K4">
    <cfRule type="cellIs" dxfId="1076" priority="68" stopIfTrue="1" operator="greaterThan">
      <formula>40</formula>
    </cfRule>
  </conditionalFormatting>
  <conditionalFormatting sqref="J4">
    <cfRule type="cellIs" dxfId="1075" priority="67" stopIfTrue="1" operator="greaterThan">
      <formula>10</formula>
    </cfRule>
  </conditionalFormatting>
  <conditionalFormatting sqref="L4">
    <cfRule type="cellIs" dxfId="1074" priority="66" stopIfTrue="1" operator="greaterThan">
      <formula>10</formula>
    </cfRule>
  </conditionalFormatting>
  <conditionalFormatting sqref="M4">
    <cfRule type="cellIs" dxfId="1073" priority="65" stopIfTrue="1" operator="greaterThan">
      <formula>20</formula>
    </cfRule>
  </conditionalFormatting>
  <conditionalFormatting sqref="N4">
    <cfRule type="cellIs" dxfId="1072" priority="64" stopIfTrue="1" operator="greaterThan">
      <formula>2</formula>
    </cfRule>
  </conditionalFormatting>
  <conditionalFormatting sqref="K11">
    <cfRule type="cellIs" dxfId="1071" priority="63" stopIfTrue="1" operator="greaterThan">
      <formula>40</formula>
    </cfRule>
  </conditionalFormatting>
  <conditionalFormatting sqref="J11">
    <cfRule type="cellIs" dxfId="1070" priority="62" stopIfTrue="1" operator="greaterThan">
      <formula>10</formula>
    </cfRule>
  </conditionalFormatting>
  <conditionalFormatting sqref="L11">
    <cfRule type="cellIs" dxfId="1069" priority="61" stopIfTrue="1" operator="greaterThan">
      <formula>10</formula>
    </cfRule>
  </conditionalFormatting>
  <conditionalFormatting sqref="M11">
    <cfRule type="cellIs" dxfId="1068" priority="60" stopIfTrue="1" operator="greaterThan">
      <formula>20</formula>
    </cfRule>
  </conditionalFormatting>
  <conditionalFormatting sqref="N11">
    <cfRule type="cellIs" dxfId="1067" priority="59" stopIfTrue="1" operator="greaterThan">
      <formula>2</formula>
    </cfRule>
  </conditionalFormatting>
  <conditionalFormatting sqref="K11">
    <cfRule type="cellIs" dxfId="1066" priority="58" stopIfTrue="1" operator="greaterThan">
      <formula>40</formula>
    </cfRule>
  </conditionalFormatting>
  <conditionalFormatting sqref="J11">
    <cfRule type="cellIs" dxfId="1065" priority="57" stopIfTrue="1" operator="greaterThan">
      <formula>10</formula>
    </cfRule>
  </conditionalFormatting>
  <conditionalFormatting sqref="L11">
    <cfRule type="cellIs" dxfId="1064" priority="56" stopIfTrue="1" operator="greaterThan">
      <formula>10</formula>
    </cfRule>
  </conditionalFormatting>
  <conditionalFormatting sqref="M11">
    <cfRule type="cellIs" dxfId="1063" priority="55" stopIfTrue="1" operator="greaterThan">
      <formula>20</formula>
    </cfRule>
  </conditionalFormatting>
  <conditionalFormatting sqref="N11">
    <cfRule type="cellIs" dxfId="1062" priority="54" stopIfTrue="1" operator="greaterThan">
      <formula>2</formula>
    </cfRule>
  </conditionalFormatting>
  <conditionalFormatting sqref="J11">
    <cfRule type="cellIs" dxfId="1061" priority="53" stopIfTrue="1" operator="greaterThan">
      <formula>10</formula>
    </cfRule>
  </conditionalFormatting>
  <conditionalFormatting sqref="K11">
    <cfRule type="cellIs" dxfId="1060" priority="52" stopIfTrue="1" operator="greaterThan">
      <formula>40</formula>
    </cfRule>
  </conditionalFormatting>
  <conditionalFormatting sqref="J11">
    <cfRule type="cellIs" dxfId="1059" priority="51" stopIfTrue="1" operator="greaterThan">
      <formula>10</formula>
    </cfRule>
  </conditionalFormatting>
  <conditionalFormatting sqref="L11">
    <cfRule type="cellIs" dxfId="1058" priority="50" stopIfTrue="1" operator="greaterThan">
      <formula>10</formula>
    </cfRule>
  </conditionalFormatting>
  <conditionalFormatting sqref="M11">
    <cfRule type="cellIs" dxfId="1057" priority="49" stopIfTrue="1" operator="greaterThan">
      <formula>20</formula>
    </cfRule>
  </conditionalFormatting>
  <conditionalFormatting sqref="N11">
    <cfRule type="cellIs" dxfId="1056" priority="48" stopIfTrue="1" operator="greaterThan">
      <formula>2</formula>
    </cfRule>
  </conditionalFormatting>
  <conditionalFormatting sqref="K13">
    <cfRule type="cellIs" dxfId="1055" priority="47" stopIfTrue="1" operator="greaterThan">
      <formula>40</formula>
    </cfRule>
  </conditionalFormatting>
  <conditionalFormatting sqref="J13">
    <cfRule type="cellIs" dxfId="1054" priority="46" stopIfTrue="1" operator="greaterThan">
      <formula>10</formula>
    </cfRule>
  </conditionalFormatting>
  <conditionalFormatting sqref="L13">
    <cfRule type="cellIs" dxfId="1053" priority="45" stopIfTrue="1" operator="greaterThan">
      <formula>10</formula>
    </cfRule>
  </conditionalFormatting>
  <conditionalFormatting sqref="M13">
    <cfRule type="cellIs" dxfId="1052" priority="44" stopIfTrue="1" operator="greaterThan">
      <formula>20</formula>
    </cfRule>
  </conditionalFormatting>
  <conditionalFormatting sqref="N13">
    <cfRule type="cellIs" dxfId="1051" priority="43" stopIfTrue="1" operator="greaterThan">
      <formula>2</formula>
    </cfRule>
  </conditionalFormatting>
  <conditionalFormatting sqref="K13">
    <cfRule type="cellIs" dxfId="1050" priority="42" stopIfTrue="1" operator="greaterThan">
      <formula>40</formula>
    </cfRule>
  </conditionalFormatting>
  <conditionalFormatting sqref="L13">
    <cfRule type="cellIs" dxfId="1049" priority="41" stopIfTrue="1" operator="greaterThan">
      <formula>10</formula>
    </cfRule>
  </conditionalFormatting>
  <conditionalFormatting sqref="M13">
    <cfRule type="cellIs" dxfId="1048" priority="40" stopIfTrue="1" operator="greaterThan">
      <formula>20</formula>
    </cfRule>
  </conditionalFormatting>
  <conditionalFormatting sqref="N13">
    <cfRule type="cellIs" dxfId="1047" priority="39" stopIfTrue="1" operator="greaterThan">
      <formula>2</formula>
    </cfRule>
  </conditionalFormatting>
  <conditionalFormatting sqref="J13">
    <cfRule type="cellIs" dxfId="1046" priority="38" stopIfTrue="1" operator="greaterThan">
      <formula>10</formula>
    </cfRule>
  </conditionalFormatting>
  <conditionalFormatting sqref="J13">
    <cfRule type="cellIs" dxfId="1045" priority="37" stopIfTrue="1" operator="greaterThan">
      <formula>10</formula>
    </cfRule>
  </conditionalFormatting>
  <conditionalFormatting sqref="K13">
    <cfRule type="cellIs" dxfId="1044" priority="36" stopIfTrue="1" operator="greaterThan">
      <formula>40</formula>
    </cfRule>
  </conditionalFormatting>
  <conditionalFormatting sqref="J13">
    <cfRule type="cellIs" dxfId="1043" priority="35" stopIfTrue="1" operator="greaterThan">
      <formula>10</formula>
    </cfRule>
  </conditionalFormatting>
  <conditionalFormatting sqref="L13">
    <cfRule type="cellIs" dxfId="1042" priority="34" stopIfTrue="1" operator="greaterThan">
      <formula>10</formula>
    </cfRule>
  </conditionalFormatting>
  <conditionalFormatting sqref="M13">
    <cfRule type="cellIs" dxfId="1041" priority="33" stopIfTrue="1" operator="greaterThan">
      <formula>20</formula>
    </cfRule>
  </conditionalFormatting>
  <conditionalFormatting sqref="N13">
    <cfRule type="cellIs" dxfId="1040" priority="32" stopIfTrue="1" operator="greaterThan">
      <formula>2</formula>
    </cfRule>
  </conditionalFormatting>
  <conditionalFormatting sqref="K15">
    <cfRule type="cellIs" dxfId="1039" priority="31" stopIfTrue="1" operator="greaterThan">
      <formula>40</formula>
    </cfRule>
  </conditionalFormatting>
  <conditionalFormatting sqref="J15">
    <cfRule type="cellIs" dxfId="1038" priority="30" stopIfTrue="1" operator="greaterThan">
      <formula>10</formula>
    </cfRule>
  </conditionalFormatting>
  <conditionalFormatting sqref="L15">
    <cfRule type="cellIs" dxfId="1037" priority="29" stopIfTrue="1" operator="greaterThan">
      <formula>10</formula>
    </cfRule>
  </conditionalFormatting>
  <conditionalFormatting sqref="M15">
    <cfRule type="cellIs" dxfId="1036" priority="28" stopIfTrue="1" operator="greaterThan">
      <formula>20</formula>
    </cfRule>
  </conditionalFormatting>
  <conditionalFormatting sqref="N15">
    <cfRule type="cellIs" dxfId="1035" priority="27" stopIfTrue="1" operator="greaterThan">
      <formula>2</formula>
    </cfRule>
  </conditionalFormatting>
  <conditionalFormatting sqref="K15">
    <cfRule type="cellIs" dxfId="1034" priority="26" stopIfTrue="1" operator="greaterThan">
      <formula>40</formula>
    </cfRule>
  </conditionalFormatting>
  <conditionalFormatting sqref="L15">
    <cfRule type="cellIs" dxfId="1033" priority="25" stopIfTrue="1" operator="greaterThan">
      <formula>10</formula>
    </cfRule>
  </conditionalFormatting>
  <conditionalFormatting sqref="M15">
    <cfRule type="cellIs" dxfId="1032" priority="24" stopIfTrue="1" operator="greaterThan">
      <formula>20</formula>
    </cfRule>
  </conditionalFormatting>
  <conditionalFormatting sqref="N15">
    <cfRule type="cellIs" dxfId="1031" priority="23" stopIfTrue="1" operator="greaterThan">
      <formula>2</formula>
    </cfRule>
  </conditionalFormatting>
  <conditionalFormatting sqref="J15">
    <cfRule type="cellIs" dxfId="1030" priority="22" stopIfTrue="1" operator="greaterThan">
      <formula>10</formula>
    </cfRule>
  </conditionalFormatting>
  <conditionalFormatting sqref="J15">
    <cfRule type="cellIs" dxfId="1029" priority="21" stopIfTrue="1" operator="greaterThan">
      <formula>10</formula>
    </cfRule>
  </conditionalFormatting>
  <conditionalFormatting sqref="K15">
    <cfRule type="cellIs" dxfId="1028" priority="20" stopIfTrue="1" operator="greaterThan">
      <formula>40</formula>
    </cfRule>
  </conditionalFormatting>
  <conditionalFormatting sqref="J15">
    <cfRule type="cellIs" dxfId="1027" priority="19" stopIfTrue="1" operator="greaterThan">
      <formula>10</formula>
    </cfRule>
  </conditionalFormatting>
  <conditionalFormatting sqref="L15">
    <cfRule type="cellIs" dxfId="1026" priority="18" stopIfTrue="1" operator="greaterThan">
      <formula>10</formula>
    </cfRule>
  </conditionalFormatting>
  <conditionalFormatting sqref="M15">
    <cfRule type="cellIs" dxfId="1025" priority="17" stopIfTrue="1" operator="greaterThan">
      <formula>20</formula>
    </cfRule>
  </conditionalFormatting>
  <conditionalFormatting sqref="N15">
    <cfRule type="cellIs" dxfId="1024" priority="16" stopIfTrue="1" operator="greaterThan">
      <formula>2</formula>
    </cfRule>
  </conditionalFormatting>
  <conditionalFormatting sqref="K17">
    <cfRule type="cellIs" dxfId="1023" priority="15" stopIfTrue="1" operator="greaterThan">
      <formula>40</formula>
    </cfRule>
  </conditionalFormatting>
  <conditionalFormatting sqref="J17">
    <cfRule type="cellIs" dxfId="1022" priority="14" stopIfTrue="1" operator="greaterThan">
      <formula>10</formula>
    </cfRule>
  </conditionalFormatting>
  <conditionalFormatting sqref="L17">
    <cfRule type="cellIs" dxfId="1021" priority="13" stopIfTrue="1" operator="greaterThan">
      <formula>10</formula>
    </cfRule>
  </conditionalFormatting>
  <conditionalFormatting sqref="M17">
    <cfRule type="cellIs" dxfId="1020" priority="12" stopIfTrue="1" operator="greaterThan">
      <formula>20</formula>
    </cfRule>
  </conditionalFormatting>
  <conditionalFormatting sqref="N17">
    <cfRule type="cellIs" dxfId="1019" priority="11" stopIfTrue="1" operator="greaterThan">
      <formula>2</formula>
    </cfRule>
  </conditionalFormatting>
  <conditionalFormatting sqref="K17">
    <cfRule type="cellIs" dxfId="1018" priority="10" stopIfTrue="1" operator="greaterThan">
      <formula>40</formula>
    </cfRule>
  </conditionalFormatting>
  <conditionalFormatting sqref="J17">
    <cfRule type="cellIs" dxfId="1017" priority="9" stopIfTrue="1" operator="greaterThan">
      <formula>10</formula>
    </cfRule>
  </conditionalFormatting>
  <conditionalFormatting sqref="L17">
    <cfRule type="cellIs" dxfId="1016" priority="8" stopIfTrue="1" operator="greaterThan">
      <formula>10</formula>
    </cfRule>
  </conditionalFormatting>
  <conditionalFormatting sqref="M17">
    <cfRule type="cellIs" dxfId="1015" priority="7" stopIfTrue="1" operator="greaterThan">
      <formula>20</formula>
    </cfRule>
  </conditionalFormatting>
  <conditionalFormatting sqref="N17">
    <cfRule type="cellIs" dxfId="1014" priority="6" stopIfTrue="1" operator="greaterThan">
      <formula>2</formula>
    </cfRule>
  </conditionalFormatting>
  <conditionalFormatting sqref="K17">
    <cfRule type="cellIs" dxfId="1013" priority="5" stopIfTrue="1" operator="greaterThan">
      <formula>40</formula>
    </cfRule>
  </conditionalFormatting>
  <conditionalFormatting sqref="J17">
    <cfRule type="cellIs" dxfId="1012" priority="4" stopIfTrue="1" operator="greaterThan">
      <formula>10</formula>
    </cfRule>
  </conditionalFormatting>
  <conditionalFormatting sqref="L17">
    <cfRule type="cellIs" dxfId="1011" priority="3" stopIfTrue="1" operator="greaterThan">
      <formula>10</formula>
    </cfRule>
  </conditionalFormatting>
  <conditionalFormatting sqref="M17">
    <cfRule type="cellIs" dxfId="1010" priority="2" stopIfTrue="1" operator="greaterThan">
      <formula>20</formula>
    </cfRule>
  </conditionalFormatting>
  <conditionalFormatting sqref="N17">
    <cfRule type="cellIs" dxfId="1009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opLeftCell="A4"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56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69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14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64" t="s">
        <v>6</v>
      </c>
      <c r="D3" s="64" t="s">
        <v>7</v>
      </c>
      <c r="E3" s="64" t="s">
        <v>8</v>
      </c>
      <c r="F3" s="64" t="s">
        <v>9</v>
      </c>
      <c r="G3" s="64" t="s">
        <v>10</v>
      </c>
      <c r="H3" s="12" t="s">
        <v>0</v>
      </c>
      <c r="I3" s="108"/>
      <c r="J3" s="63" t="s">
        <v>6</v>
      </c>
      <c r="K3" s="63" t="s">
        <v>7</v>
      </c>
      <c r="L3" s="63" t="s">
        <v>8</v>
      </c>
      <c r="M3" s="63" t="s">
        <v>9</v>
      </c>
      <c r="N3" s="63" t="s">
        <v>10</v>
      </c>
      <c r="O3" s="13" t="s">
        <v>0</v>
      </c>
    </row>
    <row r="4" spans="1:15" ht="15" customHeight="1">
      <c r="A4" s="15">
        <v>1</v>
      </c>
      <c r="B4" s="93">
        <v>2113</v>
      </c>
      <c r="C4" s="45">
        <v>131.69999999999999</v>
      </c>
      <c r="D4" s="33">
        <v>123.6</v>
      </c>
      <c r="E4" s="33">
        <v>198</v>
      </c>
      <c r="F4" s="34">
        <v>35.712000000000003</v>
      </c>
      <c r="G4" s="34">
        <v>4.4640000000000004</v>
      </c>
      <c r="H4" s="30">
        <v>31000</v>
      </c>
      <c r="I4" s="30">
        <v>1873</v>
      </c>
      <c r="J4" s="33">
        <v>0.9</v>
      </c>
      <c r="K4" s="33">
        <v>6.5</v>
      </c>
      <c r="L4" s="33">
        <v>5.2</v>
      </c>
      <c r="M4" s="34">
        <v>7.8719999999999999</v>
      </c>
      <c r="N4" s="34">
        <v>9.0999999999999998E-2</v>
      </c>
      <c r="O4" s="3" t="s">
        <v>36</v>
      </c>
    </row>
    <row r="5" spans="1:15" ht="15" customHeight="1">
      <c r="A5" s="15">
        <v>2</v>
      </c>
      <c r="B5" s="30">
        <v>1691</v>
      </c>
      <c r="C5" s="31">
        <v>89.4</v>
      </c>
      <c r="D5" s="31">
        <v>82.2</v>
      </c>
      <c r="E5" s="31">
        <v>93.8</v>
      </c>
      <c r="F5" s="32">
        <v>30.72</v>
      </c>
      <c r="G5" s="32">
        <v>3.024</v>
      </c>
      <c r="H5" s="30">
        <v>28000</v>
      </c>
      <c r="I5" s="30">
        <v>1659</v>
      </c>
      <c r="J5" s="31">
        <v>0.8</v>
      </c>
      <c r="K5" s="31">
        <v>6.4</v>
      </c>
      <c r="L5" s="31">
        <v>4.4000000000000004</v>
      </c>
      <c r="M5" s="32">
        <v>8.0640000000000001</v>
      </c>
      <c r="N5" s="32">
        <v>1.9E-2</v>
      </c>
      <c r="O5" s="3" t="s">
        <v>36</v>
      </c>
    </row>
    <row r="6" spans="1:15" ht="15" customHeight="1">
      <c r="A6" s="15">
        <v>3</v>
      </c>
      <c r="B6" s="30">
        <v>2201</v>
      </c>
      <c r="C6" s="31">
        <v>85.4</v>
      </c>
      <c r="D6" s="31">
        <v>76.400000000000006</v>
      </c>
      <c r="E6" s="31">
        <v>96</v>
      </c>
      <c r="F6" s="32">
        <v>32.479999999999997</v>
      </c>
      <c r="G6" s="32">
        <v>2.2559999999999998</v>
      </c>
      <c r="H6" s="30">
        <v>28000</v>
      </c>
      <c r="I6" s="30">
        <v>2116</v>
      </c>
      <c r="J6" s="31">
        <v>0.8</v>
      </c>
      <c r="K6" s="31">
        <v>6.1</v>
      </c>
      <c r="L6" s="31">
        <v>4.4000000000000004</v>
      </c>
      <c r="M6" s="32">
        <v>7.7759999999999998</v>
      </c>
      <c r="N6" s="32">
        <v>2.9000000000000001E-2</v>
      </c>
      <c r="O6" s="3" t="s">
        <v>36</v>
      </c>
    </row>
    <row r="7" spans="1:15" ht="15" customHeight="1">
      <c r="A7" s="15">
        <v>4</v>
      </c>
      <c r="B7" s="30">
        <v>2167</v>
      </c>
      <c r="C7" s="31">
        <v>118.6</v>
      </c>
      <c r="D7" s="31">
        <v>90.5</v>
      </c>
      <c r="E7" s="31">
        <v>74</v>
      </c>
      <c r="F7" s="32">
        <v>30.672000000000001</v>
      </c>
      <c r="G7" s="32">
        <v>2.472</v>
      </c>
      <c r="H7" s="30">
        <v>30000</v>
      </c>
      <c r="I7" s="30">
        <v>2008</v>
      </c>
      <c r="J7" s="31">
        <v>1.2</v>
      </c>
      <c r="K7" s="31">
        <v>7</v>
      </c>
      <c r="L7" s="31">
        <v>4</v>
      </c>
      <c r="M7" s="32">
        <v>9.48</v>
      </c>
      <c r="N7" s="32">
        <v>6.2E-2</v>
      </c>
      <c r="O7" s="3" t="s">
        <v>36</v>
      </c>
    </row>
    <row r="8" spans="1:15" ht="15" customHeight="1">
      <c r="A8" s="15">
        <v>5</v>
      </c>
      <c r="B8" s="30">
        <v>2164</v>
      </c>
      <c r="C8" s="31">
        <v>99.5</v>
      </c>
      <c r="D8" s="31">
        <v>85.5</v>
      </c>
      <c r="E8" s="31">
        <v>84</v>
      </c>
      <c r="F8" s="32">
        <v>32.64</v>
      </c>
      <c r="G8" s="32">
        <v>3.024</v>
      </c>
      <c r="H8" s="30">
        <v>28000</v>
      </c>
      <c r="I8" s="30">
        <v>1857</v>
      </c>
      <c r="J8" s="31">
        <v>1</v>
      </c>
      <c r="K8" s="31">
        <v>6.1</v>
      </c>
      <c r="L8" s="31">
        <v>2.4</v>
      </c>
      <c r="M8" s="32">
        <v>9.9120000000000008</v>
      </c>
      <c r="N8" s="32">
        <v>5.8000000000000003E-2</v>
      </c>
      <c r="O8" s="3" t="s">
        <v>36</v>
      </c>
    </row>
    <row r="9" spans="1:15" ht="15" customHeight="1">
      <c r="A9" s="15">
        <v>6</v>
      </c>
      <c r="B9" s="30">
        <v>2091</v>
      </c>
      <c r="C9" s="31">
        <v>87.6</v>
      </c>
      <c r="D9" s="31">
        <v>75.599999999999994</v>
      </c>
      <c r="E9" s="31">
        <v>96</v>
      </c>
      <c r="F9" s="32">
        <v>29.68</v>
      </c>
      <c r="G9" s="32">
        <v>2.5920000000000001</v>
      </c>
      <c r="H9" s="30">
        <v>27000</v>
      </c>
      <c r="I9" s="30">
        <v>1907</v>
      </c>
      <c r="J9" s="31">
        <v>1.5</v>
      </c>
      <c r="K9" s="31">
        <v>8.1999999999999993</v>
      </c>
      <c r="L9" s="31">
        <v>1.2</v>
      </c>
      <c r="M9" s="32">
        <v>9.5519999999999996</v>
      </c>
      <c r="N9" s="32">
        <v>3.7999999999999999E-2</v>
      </c>
      <c r="O9" s="3" t="s">
        <v>36</v>
      </c>
    </row>
    <row r="10" spans="1:15" ht="15" customHeight="1">
      <c r="A10" s="15">
        <v>7</v>
      </c>
      <c r="B10" s="30">
        <v>1890</v>
      </c>
      <c r="C10" s="31">
        <v>157.6</v>
      </c>
      <c r="D10" s="31">
        <v>128.80000000000001</v>
      </c>
      <c r="E10" s="31">
        <v>256</v>
      </c>
      <c r="F10" s="32">
        <v>27.36</v>
      </c>
      <c r="G10" s="32">
        <v>3.456</v>
      </c>
      <c r="H10" s="30">
        <v>27000</v>
      </c>
      <c r="I10" s="30">
        <v>1801</v>
      </c>
      <c r="J10" s="31">
        <v>0.8</v>
      </c>
      <c r="K10" s="31">
        <v>8.1</v>
      </c>
      <c r="L10" s="31">
        <v>2</v>
      </c>
      <c r="M10" s="32">
        <v>9.1920000000000002</v>
      </c>
      <c r="N10" s="32">
        <v>3.7999999999999999E-2</v>
      </c>
      <c r="O10" s="3" t="s">
        <v>36</v>
      </c>
    </row>
    <row r="11" spans="1:15" ht="15" customHeight="1">
      <c r="A11" s="15">
        <v>8</v>
      </c>
      <c r="B11" s="30">
        <v>2163</v>
      </c>
      <c r="C11" s="31">
        <v>114.5</v>
      </c>
      <c r="D11" s="33">
        <v>97</v>
      </c>
      <c r="E11" s="33">
        <v>86.2</v>
      </c>
      <c r="F11" s="34">
        <v>26.544</v>
      </c>
      <c r="G11" s="34">
        <v>2.8079999999999998</v>
      </c>
      <c r="H11" s="30">
        <v>28000</v>
      </c>
      <c r="I11" s="30">
        <v>1802</v>
      </c>
      <c r="J11" s="51">
        <v>1.2</v>
      </c>
      <c r="K11" s="51">
        <v>9.3000000000000007</v>
      </c>
      <c r="L11" s="33">
        <v>2.4</v>
      </c>
      <c r="M11" s="52">
        <v>9.4079999999999995</v>
      </c>
      <c r="N11" s="34">
        <v>2.9000000000000001E-2</v>
      </c>
      <c r="O11" s="3" t="s">
        <v>36</v>
      </c>
    </row>
    <row r="12" spans="1:15" ht="15" customHeight="1">
      <c r="A12" s="15">
        <v>9</v>
      </c>
      <c r="B12" s="30">
        <v>2157</v>
      </c>
      <c r="C12" s="31">
        <v>92.7</v>
      </c>
      <c r="D12" s="31">
        <v>78.2</v>
      </c>
      <c r="E12" s="31">
        <v>106</v>
      </c>
      <c r="F12" s="32">
        <v>32.4</v>
      </c>
      <c r="G12" s="32">
        <v>2.9279999999999999</v>
      </c>
      <c r="H12" s="30">
        <v>30000</v>
      </c>
      <c r="I12" s="30">
        <v>2043</v>
      </c>
      <c r="J12" s="33">
        <v>1</v>
      </c>
      <c r="K12" s="33">
        <v>8.6999999999999993</v>
      </c>
      <c r="L12" s="33">
        <v>2.4</v>
      </c>
      <c r="M12" s="34">
        <v>10.536</v>
      </c>
      <c r="N12" s="34">
        <v>1.9E-2</v>
      </c>
      <c r="O12" s="3" t="s">
        <v>36</v>
      </c>
    </row>
    <row r="13" spans="1:15" ht="15" customHeight="1">
      <c r="A13" s="15">
        <v>10</v>
      </c>
      <c r="B13" s="35">
        <v>2547</v>
      </c>
      <c r="C13" s="31">
        <v>87.6</v>
      </c>
      <c r="D13" s="33">
        <v>73.5</v>
      </c>
      <c r="E13" s="33">
        <v>87.5</v>
      </c>
      <c r="F13" s="34">
        <v>29.44</v>
      </c>
      <c r="G13" s="34">
        <v>3.024</v>
      </c>
      <c r="H13" s="30">
        <v>28000</v>
      </c>
      <c r="I13" s="30">
        <v>2365</v>
      </c>
      <c r="J13" s="51">
        <v>1.1000000000000001</v>
      </c>
      <c r="K13" s="51">
        <v>8.3000000000000007</v>
      </c>
      <c r="L13" s="33">
        <v>2.2000000000000002</v>
      </c>
      <c r="M13" s="52">
        <v>9.3840000000000003</v>
      </c>
      <c r="N13" s="34">
        <v>1.9E-2</v>
      </c>
      <c r="O13" s="3" t="s">
        <v>36</v>
      </c>
    </row>
    <row r="14" spans="1:15" ht="15" customHeight="1">
      <c r="A14" s="15">
        <v>11</v>
      </c>
      <c r="B14" s="30">
        <v>2211</v>
      </c>
      <c r="C14" s="31">
        <v>104.4</v>
      </c>
      <c r="D14" s="31">
        <v>87.6</v>
      </c>
      <c r="E14" s="31">
        <v>134</v>
      </c>
      <c r="F14" s="32">
        <v>30.864000000000001</v>
      </c>
      <c r="G14" s="32">
        <v>3.36</v>
      </c>
      <c r="H14" s="30">
        <v>28000</v>
      </c>
      <c r="I14" s="30">
        <v>2267</v>
      </c>
      <c r="J14" s="33">
        <v>1.1000000000000001</v>
      </c>
      <c r="K14" s="33">
        <v>8.1999999999999993</v>
      </c>
      <c r="L14" s="33">
        <v>2.8</v>
      </c>
      <c r="M14" s="34">
        <v>10.632</v>
      </c>
      <c r="N14" s="34">
        <v>1.4E-2</v>
      </c>
      <c r="O14" s="3" t="s">
        <v>36</v>
      </c>
    </row>
    <row r="15" spans="1:15" ht="15" customHeight="1">
      <c r="A15" s="15">
        <v>12</v>
      </c>
      <c r="B15" s="30">
        <v>2167</v>
      </c>
      <c r="C15" s="31">
        <v>150.6</v>
      </c>
      <c r="D15" s="33">
        <v>130.80000000000001</v>
      </c>
      <c r="E15" s="33">
        <v>262.5</v>
      </c>
      <c r="F15" s="34">
        <v>26.192</v>
      </c>
      <c r="G15" s="34">
        <v>4.5119999999999996</v>
      </c>
      <c r="H15" s="30">
        <v>29000</v>
      </c>
      <c r="I15" s="30">
        <v>1612</v>
      </c>
      <c r="J15" s="51">
        <v>1.2</v>
      </c>
      <c r="K15" s="51">
        <v>8.5</v>
      </c>
      <c r="L15" s="33">
        <v>2</v>
      </c>
      <c r="M15" s="52">
        <v>10.776</v>
      </c>
      <c r="N15" s="34">
        <v>1.4E-2</v>
      </c>
      <c r="O15" s="3" t="s">
        <v>36</v>
      </c>
    </row>
    <row r="16" spans="1:15" ht="15" customHeight="1">
      <c r="A16" s="15">
        <v>13</v>
      </c>
      <c r="B16" s="30">
        <v>2069</v>
      </c>
      <c r="C16" s="31">
        <v>67.5</v>
      </c>
      <c r="D16" s="31">
        <v>69.2</v>
      </c>
      <c r="E16" s="31">
        <v>76</v>
      </c>
      <c r="F16" s="32">
        <v>24.335999999999999</v>
      </c>
      <c r="G16" s="32">
        <v>2.52</v>
      </c>
      <c r="H16" s="30">
        <v>29000</v>
      </c>
      <c r="I16" s="30">
        <v>1858</v>
      </c>
      <c r="J16" s="33">
        <v>0.9</v>
      </c>
      <c r="K16" s="33">
        <v>7.1</v>
      </c>
      <c r="L16" s="33">
        <v>2.8</v>
      </c>
      <c r="M16" s="34">
        <v>8.016</v>
      </c>
      <c r="N16" s="34">
        <v>2.4E-2</v>
      </c>
      <c r="O16" s="3" t="s">
        <v>36</v>
      </c>
    </row>
    <row r="17" spans="1:15" ht="15" customHeight="1">
      <c r="A17" s="15">
        <v>14</v>
      </c>
      <c r="B17" s="30">
        <v>2016</v>
      </c>
      <c r="C17" s="33">
        <v>72.599999999999994</v>
      </c>
      <c r="D17" s="31">
        <v>78</v>
      </c>
      <c r="E17" s="31">
        <v>104</v>
      </c>
      <c r="F17" s="32">
        <v>26.256</v>
      </c>
      <c r="G17" s="32">
        <v>2.8559999999999999</v>
      </c>
      <c r="H17" s="30">
        <v>30000</v>
      </c>
      <c r="I17" s="30">
        <v>2084</v>
      </c>
      <c r="J17" s="33">
        <v>0.7</v>
      </c>
      <c r="K17" s="33">
        <v>7.5</v>
      </c>
      <c r="L17" s="33">
        <v>2.4</v>
      </c>
      <c r="M17" s="34">
        <v>8.0879999999999992</v>
      </c>
      <c r="N17" s="34">
        <v>2.9000000000000001E-2</v>
      </c>
      <c r="O17" s="3" t="s">
        <v>36</v>
      </c>
    </row>
    <row r="18" spans="1:15" ht="15" customHeight="1">
      <c r="A18" s="15">
        <v>15</v>
      </c>
      <c r="B18" s="30">
        <v>2094</v>
      </c>
      <c r="C18" s="33">
        <v>108.6</v>
      </c>
      <c r="D18" s="33">
        <v>70.400000000000006</v>
      </c>
      <c r="E18" s="33">
        <v>180</v>
      </c>
      <c r="F18" s="34">
        <v>31.344000000000001</v>
      </c>
      <c r="G18" s="34">
        <v>3.96</v>
      </c>
      <c r="H18" s="30">
        <v>31000</v>
      </c>
      <c r="I18" s="30">
        <v>1908</v>
      </c>
      <c r="J18" s="33">
        <v>0.1</v>
      </c>
      <c r="K18" s="33">
        <v>8.1</v>
      </c>
      <c r="L18" s="33">
        <v>4.2</v>
      </c>
      <c r="M18" s="34">
        <v>7.2720000000000002</v>
      </c>
      <c r="N18" s="34">
        <v>2.4E-2</v>
      </c>
      <c r="O18" s="3" t="s">
        <v>36</v>
      </c>
    </row>
    <row r="19" spans="1:15" ht="15" customHeight="1">
      <c r="A19" s="15">
        <v>16</v>
      </c>
      <c r="B19" s="30">
        <v>2170</v>
      </c>
      <c r="C19" s="33">
        <v>87.6</v>
      </c>
      <c r="D19" s="33">
        <v>72.599999999999994</v>
      </c>
      <c r="E19" s="33">
        <v>80</v>
      </c>
      <c r="F19" s="34">
        <v>30.56</v>
      </c>
      <c r="G19" s="34">
        <v>2.7839999999999998</v>
      </c>
      <c r="H19" s="30">
        <v>30000</v>
      </c>
      <c r="I19" s="30">
        <v>2001</v>
      </c>
      <c r="J19" s="33">
        <v>0.2</v>
      </c>
      <c r="K19" s="33">
        <v>5.2</v>
      </c>
      <c r="L19" s="33">
        <v>3</v>
      </c>
      <c r="M19" s="34">
        <v>8.1839999999999993</v>
      </c>
      <c r="N19" s="34">
        <v>3.4000000000000002E-2</v>
      </c>
      <c r="O19" s="3" t="s">
        <v>36</v>
      </c>
    </row>
    <row r="20" spans="1:15" ht="15" customHeight="1">
      <c r="A20" s="15">
        <v>17</v>
      </c>
      <c r="B20" s="30">
        <v>2096</v>
      </c>
      <c r="C20" s="33">
        <v>100.6</v>
      </c>
      <c r="D20" s="33">
        <v>90.2</v>
      </c>
      <c r="E20" s="33">
        <v>101.4</v>
      </c>
      <c r="F20" s="34">
        <v>28.56</v>
      </c>
      <c r="G20" s="34">
        <v>3.2639999999999998</v>
      </c>
      <c r="H20" s="30">
        <v>30000</v>
      </c>
      <c r="I20" s="30">
        <v>1903</v>
      </c>
      <c r="J20" s="33">
        <v>0.3</v>
      </c>
      <c r="K20" s="33">
        <v>5.6</v>
      </c>
      <c r="L20" s="33">
        <v>2</v>
      </c>
      <c r="M20" s="34">
        <v>8.5679999999999996</v>
      </c>
      <c r="N20" s="34">
        <v>2.9000000000000001E-2</v>
      </c>
      <c r="O20" s="3" t="s">
        <v>36</v>
      </c>
    </row>
    <row r="21" spans="1:15" ht="15" customHeight="1">
      <c r="A21" s="15">
        <v>18</v>
      </c>
      <c r="B21" s="30">
        <v>2046</v>
      </c>
      <c r="C21" s="33">
        <v>119.4</v>
      </c>
      <c r="D21" s="33">
        <v>98.8</v>
      </c>
      <c r="E21" s="33">
        <v>78</v>
      </c>
      <c r="F21" s="34">
        <v>25.056000000000001</v>
      </c>
      <c r="G21" s="34">
        <v>3.024</v>
      </c>
      <c r="H21" s="30">
        <v>29000</v>
      </c>
      <c r="I21" s="30">
        <v>1806</v>
      </c>
      <c r="J21" s="33">
        <v>0.3</v>
      </c>
      <c r="K21" s="33">
        <v>5.0999999999999996</v>
      </c>
      <c r="L21" s="33">
        <v>2</v>
      </c>
      <c r="M21" s="34">
        <v>9.1679999999999993</v>
      </c>
      <c r="N21" s="34">
        <v>3.7999999999999999E-2</v>
      </c>
      <c r="O21" s="3" t="s">
        <v>36</v>
      </c>
    </row>
    <row r="22" spans="1:15" ht="15" customHeight="1">
      <c r="A22" s="15">
        <v>19</v>
      </c>
      <c r="B22" s="30">
        <v>1966</v>
      </c>
      <c r="C22" s="33">
        <v>70.2</v>
      </c>
      <c r="D22" s="33">
        <v>63.6</v>
      </c>
      <c r="E22" s="33">
        <v>106</v>
      </c>
      <c r="F22" s="34">
        <v>26.352</v>
      </c>
      <c r="G22" s="34">
        <v>2.6640000000000001</v>
      </c>
      <c r="H22" s="30">
        <v>29000</v>
      </c>
      <c r="I22" s="30">
        <v>2008</v>
      </c>
      <c r="J22" s="33">
        <v>0.3</v>
      </c>
      <c r="K22" s="33">
        <v>5.3</v>
      </c>
      <c r="L22" s="33">
        <v>2.6</v>
      </c>
      <c r="M22" s="34">
        <v>6.8639999999999999</v>
      </c>
      <c r="N22" s="34">
        <v>4.8000000000000001E-2</v>
      </c>
      <c r="O22" s="3" t="s">
        <v>36</v>
      </c>
    </row>
    <row r="23" spans="1:15" ht="15" customHeight="1">
      <c r="A23" s="15">
        <v>20</v>
      </c>
      <c r="B23" s="30">
        <v>2140</v>
      </c>
      <c r="C23" s="33">
        <v>79.5</v>
      </c>
      <c r="D23" s="33">
        <v>52.2</v>
      </c>
      <c r="E23" s="33">
        <v>162</v>
      </c>
      <c r="F23" s="34">
        <v>32.478400000000001</v>
      </c>
      <c r="G23" s="34">
        <v>3.528</v>
      </c>
      <c r="H23" s="30">
        <v>30000</v>
      </c>
      <c r="I23" s="30">
        <v>2001</v>
      </c>
      <c r="J23" s="33">
        <v>0.8</v>
      </c>
      <c r="K23" s="33">
        <v>5.8</v>
      </c>
      <c r="L23" s="33">
        <v>3.8</v>
      </c>
      <c r="M23" s="34">
        <v>9.048</v>
      </c>
      <c r="N23" s="34">
        <v>5.8000000000000003E-2</v>
      </c>
      <c r="O23" s="3" t="s">
        <v>36</v>
      </c>
    </row>
    <row r="24" spans="1:15" ht="15" customHeight="1">
      <c r="A24" s="15">
        <v>21</v>
      </c>
      <c r="B24" s="30">
        <v>2166</v>
      </c>
      <c r="C24" s="31">
        <v>118</v>
      </c>
      <c r="D24" s="31">
        <v>86</v>
      </c>
      <c r="E24" s="31">
        <v>158</v>
      </c>
      <c r="F24" s="32">
        <v>28.128</v>
      </c>
      <c r="G24" s="32">
        <v>2.76</v>
      </c>
      <c r="H24" s="30">
        <v>30000</v>
      </c>
      <c r="I24" s="30">
        <v>1998</v>
      </c>
      <c r="J24" s="33">
        <v>1.5</v>
      </c>
      <c r="K24" s="33">
        <v>5.6</v>
      </c>
      <c r="L24" s="33">
        <v>3.4</v>
      </c>
      <c r="M24" s="34">
        <v>7.8959999999999999</v>
      </c>
      <c r="N24" s="34">
        <v>6.2E-2</v>
      </c>
      <c r="O24" s="3" t="s">
        <v>36</v>
      </c>
    </row>
    <row r="25" spans="1:15" ht="15" customHeight="1">
      <c r="A25" s="15">
        <v>22</v>
      </c>
      <c r="B25" s="30">
        <v>2170</v>
      </c>
      <c r="C25" s="31">
        <v>147</v>
      </c>
      <c r="D25" s="31">
        <v>126</v>
      </c>
      <c r="E25" s="31">
        <v>202</v>
      </c>
      <c r="F25" s="32">
        <v>42.335999999999999</v>
      </c>
      <c r="G25" s="32">
        <v>4.4880000000000004</v>
      </c>
      <c r="H25" s="30">
        <v>28000</v>
      </c>
      <c r="I25" s="30">
        <v>1925</v>
      </c>
      <c r="J25" s="33">
        <v>0.2</v>
      </c>
      <c r="K25" s="33">
        <v>6.1</v>
      </c>
      <c r="L25" s="33">
        <v>4.8</v>
      </c>
      <c r="M25" s="34">
        <v>8.9760000000000009</v>
      </c>
      <c r="N25" s="34">
        <v>6.7000000000000004E-2</v>
      </c>
      <c r="O25" s="3" t="s">
        <v>36</v>
      </c>
    </row>
    <row r="26" spans="1:15" ht="15" customHeight="1">
      <c r="A26" s="15">
        <v>23</v>
      </c>
      <c r="B26" s="30">
        <v>2198</v>
      </c>
      <c r="C26" s="31">
        <v>83.6</v>
      </c>
      <c r="D26" s="31">
        <v>69.7</v>
      </c>
      <c r="E26" s="31">
        <v>106</v>
      </c>
      <c r="F26" s="32">
        <v>31.44</v>
      </c>
      <c r="G26" s="32">
        <v>3.024</v>
      </c>
      <c r="H26" s="30">
        <v>30000</v>
      </c>
      <c r="I26" s="30">
        <v>2086</v>
      </c>
      <c r="J26" s="33">
        <v>0.3</v>
      </c>
      <c r="K26" s="33">
        <v>6.7</v>
      </c>
      <c r="L26" s="33">
        <v>3.6</v>
      </c>
      <c r="M26" s="34">
        <v>7.7279999999999998</v>
      </c>
      <c r="N26" s="34">
        <v>5.8000000000000003E-2</v>
      </c>
      <c r="O26" s="3" t="s">
        <v>36</v>
      </c>
    </row>
    <row r="27" spans="1:15" ht="15" customHeight="1">
      <c r="A27" s="15">
        <v>24</v>
      </c>
      <c r="B27" s="30">
        <v>2096</v>
      </c>
      <c r="C27" s="31">
        <v>68.599999999999994</v>
      </c>
      <c r="D27" s="31">
        <v>69.2</v>
      </c>
      <c r="E27" s="31">
        <v>93.8</v>
      </c>
      <c r="F27" s="32">
        <v>26</v>
      </c>
      <c r="G27" s="32">
        <v>2.5920000000000001</v>
      </c>
      <c r="H27" s="30">
        <v>28000</v>
      </c>
      <c r="I27" s="30">
        <v>2032</v>
      </c>
      <c r="J27" s="33">
        <v>0.4</v>
      </c>
      <c r="K27" s="33">
        <v>6.9</v>
      </c>
      <c r="L27" s="33">
        <v>4</v>
      </c>
      <c r="M27" s="34">
        <v>7.2</v>
      </c>
      <c r="N27" s="34">
        <v>6.7000000000000004E-2</v>
      </c>
      <c r="O27" s="3" t="s">
        <v>36</v>
      </c>
    </row>
    <row r="28" spans="1:15" ht="15" customHeight="1">
      <c r="A28" s="15">
        <v>25</v>
      </c>
      <c r="B28" s="30">
        <v>2094</v>
      </c>
      <c r="C28" s="31">
        <v>96.9</v>
      </c>
      <c r="D28" s="31">
        <v>90.4</v>
      </c>
      <c r="E28" s="31">
        <v>174</v>
      </c>
      <c r="F28" s="32">
        <v>37.008000000000003</v>
      </c>
      <c r="G28" s="32">
        <v>3.8639999999999999</v>
      </c>
      <c r="H28" s="30">
        <v>31000</v>
      </c>
      <c r="I28" s="30">
        <v>1841</v>
      </c>
      <c r="J28" s="33">
        <v>0.4</v>
      </c>
      <c r="K28" s="33">
        <v>6.1</v>
      </c>
      <c r="L28" s="33">
        <v>3.5</v>
      </c>
      <c r="M28" s="34">
        <v>7.8</v>
      </c>
      <c r="N28" s="34">
        <v>6.7000000000000004E-2</v>
      </c>
      <c r="O28" s="3" t="s">
        <v>36</v>
      </c>
    </row>
    <row r="29" spans="1:15" ht="15" customHeight="1">
      <c r="A29" s="15">
        <v>26</v>
      </c>
      <c r="B29" s="30">
        <v>2050</v>
      </c>
      <c r="C29" s="31">
        <v>79.599999999999994</v>
      </c>
      <c r="D29" s="31">
        <v>62</v>
      </c>
      <c r="E29" s="31">
        <v>132</v>
      </c>
      <c r="F29" s="32">
        <v>27.648</v>
      </c>
      <c r="G29" s="32">
        <v>3.3119999999999998</v>
      </c>
      <c r="H29" s="30">
        <v>30000</v>
      </c>
      <c r="I29" s="30">
        <v>1852</v>
      </c>
      <c r="J29" s="33">
        <v>0.3</v>
      </c>
      <c r="K29" s="33">
        <v>6.3</v>
      </c>
      <c r="L29" s="33">
        <v>3.4</v>
      </c>
      <c r="M29" s="34">
        <v>6.2880000000000003</v>
      </c>
      <c r="N29" s="34">
        <v>8.5999999999999993E-2</v>
      </c>
      <c r="O29" s="3" t="s">
        <v>36</v>
      </c>
    </row>
    <row r="30" spans="1:15" ht="15" customHeight="1">
      <c r="A30" s="15">
        <v>27</v>
      </c>
      <c r="B30" s="30">
        <v>1911</v>
      </c>
      <c r="C30" s="31">
        <v>124.8</v>
      </c>
      <c r="D30" s="31">
        <v>133.6</v>
      </c>
      <c r="E30" s="31">
        <v>182</v>
      </c>
      <c r="F30" s="32">
        <v>36.863999999999997</v>
      </c>
      <c r="G30" s="32">
        <v>4.6319999999999997</v>
      </c>
      <c r="H30" s="30">
        <v>29000</v>
      </c>
      <c r="I30" s="30">
        <v>1788</v>
      </c>
      <c r="J30" s="33">
        <v>0.5</v>
      </c>
      <c r="K30" s="33">
        <v>6.5</v>
      </c>
      <c r="L30" s="33">
        <v>4.5</v>
      </c>
      <c r="M30" s="34">
        <v>5.5679999999999996</v>
      </c>
      <c r="N30" s="34">
        <v>0.12</v>
      </c>
      <c r="O30" s="3" t="s">
        <v>36</v>
      </c>
    </row>
    <row r="31" spans="1:15" ht="15" customHeight="1">
      <c r="A31" s="15">
        <v>28</v>
      </c>
      <c r="B31" s="30">
        <v>1982</v>
      </c>
      <c r="C31" s="31">
        <v>67.8</v>
      </c>
      <c r="D31" s="31">
        <v>60</v>
      </c>
      <c r="E31" s="31">
        <v>52</v>
      </c>
      <c r="F31" s="32">
        <v>32.543999999999997</v>
      </c>
      <c r="G31" s="32">
        <v>2.5680000000000001</v>
      </c>
      <c r="H31" s="30">
        <v>28000</v>
      </c>
      <c r="I31" s="30">
        <v>1906</v>
      </c>
      <c r="J31" s="33">
        <v>0.4</v>
      </c>
      <c r="K31" s="33">
        <v>6.3</v>
      </c>
      <c r="L31" s="33">
        <v>4</v>
      </c>
      <c r="M31" s="34">
        <v>4.92</v>
      </c>
      <c r="N31" s="34">
        <v>9.6000000000000002E-2</v>
      </c>
      <c r="O31" s="3" t="s">
        <v>36</v>
      </c>
    </row>
    <row r="32" spans="1:15" ht="15" customHeight="1">
      <c r="A32" s="15">
        <v>29</v>
      </c>
      <c r="B32" s="30">
        <v>2123</v>
      </c>
      <c r="C32" s="31">
        <v>53</v>
      </c>
      <c r="D32" s="31">
        <v>46</v>
      </c>
      <c r="E32" s="31">
        <v>64</v>
      </c>
      <c r="F32" s="32">
        <v>25.007999999999999</v>
      </c>
      <c r="G32" s="32">
        <v>2.9279999999999999</v>
      </c>
      <c r="H32" s="30">
        <v>28000</v>
      </c>
      <c r="I32" s="30">
        <v>1925</v>
      </c>
      <c r="J32" s="33">
        <v>1.1000000000000001</v>
      </c>
      <c r="K32" s="33">
        <v>5.9</v>
      </c>
      <c r="L32" s="33">
        <v>3</v>
      </c>
      <c r="M32" s="34">
        <v>4.8959999999999999</v>
      </c>
      <c r="N32" s="34">
        <v>1.4E-2</v>
      </c>
      <c r="O32" s="3" t="s">
        <v>36</v>
      </c>
    </row>
    <row r="33" spans="1:15" ht="15" customHeight="1">
      <c r="A33" s="15">
        <v>30</v>
      </c>
      <c r="B33" s="30">
        <v>2386</v>
      </c>
      <c r="C33" s="31">
        <v>81.599999999999994</v>
      </c>
      <c r="D33" s="31">
        <v>76.8</v>
      </c>
      <c r="E33" s="31">
        <v>88</v>
      </c>
      <c r="F33" s="32">
        <v>29.52</v>
      </c>
      <c r="G33" s="32">
        <v>2.8319999999999999</v>
      </c>
      <c r="H33" s="30">
        <v>28000</v>
      </c>
      <c r="I33" s="30">
        <v>2217</v>
      </c>
      <c r="J33" s="33">
        <v>0.7</v>
      </c>
      <c r="K33" s="33">
        <v>5.8</v>
      </c>
      <c r="L33" s="33">
        <v>3.4</v>
      </c>
      <c r="M33" s="34">
        <v>4.3920000000000003</v>
      </c>
      <c r="N33" s="34">
        <v>0.01</v>
      </c>
      <c r="O33" s="3" t="s">
        <v>36</v>
      </c>
    </row>
    <row r="34" spans="1:15" ht="15" customHeight="1">
      <c r="A34" s="15"/>
      <c r="B34" s="30"/>
      <c r="C34" s="31"/>
      <c r="D34" s="31"/>
      <c r="E34" s="31"/>
      <c r="F34" s="32"/>
      <c r="G34" s="32"/>
      <c r="H34" s="30"/>
      <c r="I34" s="30"/>
      <c r="J34" s="33"/>
      <c r="K34" s="33"/>
      <c r="L34" s="33"/>
      <c r="M34" s="34"/>
      <c r="N34" s="34"/>
      <c r="O34" s="3"/>
    </row>
    <row r="35" spans="1:15" ht="15" customHeight="1">
      <c r="A35" s="62" t="s">
        <v>35</v>
      </c>
      <c r="B35" s="3">
        <f>SUM(B4:B34)</f>
        <v>63335</v>
      </c>
      <c r="C35" s="16">
        <f t="shared" ref="C35:N35" si="0">SUM(C4:C34)</f>
        <v>2946.5</v>
      </c>
      <c r="D35" s="16">
        <f t="shared" si="0"/>
        <v>2544.4000000000005</v>
      </c>
      <c r="E35" s="16">
        <f t="shared" si="0"/>
        <v>3713.2000000000003</v>
      </c>
      <c r="F35" s="4">
        <f t="shared" si="0"/>
        <v>906.14240000000018</v>
      </c>
      <c r="G35" s="4">
        <f t="shared" si="0"/>
        <v>95.52000000000001</v>
      </c>
      <c r="H35" s="3">
        <f t="shared" si="0"/>
        <v>870000</v>
      </c>
      <c r="I35" s="3">
        <f t="shared" si="0"/>
        <v>58449</v>
      </c>
      <c r="J35" s="16">
        <f t="shared" si="0"/>
        <v>21.999999999999996</v>
      </c>
      <c r="K35" s="16">
        <f t="shared" si="0"/>
        <v>203.30000000000004</v>
      </c>
      <c r="L35" s="16">
        <f t="shared" si="0"/>
        <v>95.8</v>
      </c>
      <c r="M35" s="4">
        <f t="shared" si="0"/>
        <v>243.45600000000002</v>
      </c>
      <c r="N35" s="4">
        <f t="shared" si="0"/>
        <v>1.3610000000000002</v>
      </c>
      <c r="O35" s="3" t="s">
        <v>36</v>
      </c>
    </row>
    <row r="36" spans="1:15" ht="20.100000000000001" customHeight="1">
      <c r="A36" s="62" t="s">
        <v>2</v>
      </c>
      <c r="B36" s="3">
        <f>MIN(B4:B34)</f>
        <v>1691</v>
      </c>
      <c r="C36" s="16">
        <f t="shared" ref="C36:N36" si="1">MIN(C4:C34)</f>
        <v>53</v>
      </c>
      <c r="D36" s="16">
        <f t="shared" si="1"/>
        <v>46</v>
      </c>
      <c r="E36" s="16">
        <f t="shared" si="1"/>
        <v>52</v>
      </c>
      <c r="F36" s="4">
        <f t="shared" si="1"/>
        <v>24.335999999999999</v>
      </c>
      <c r="G36" s="4">
        <f t="shared" si="1"/>
        <v>2.2559999999999998</v>
      </c>
      <c r="H36" s="3">
        <f t="shared" si="1"/>
        <v>27000</v>
      </c>
      <c r="I36" s="3">
        <f t="shared" si="1"/>
        <v>1612</v>
      </c>
      <c r="J36" s="16">
        <f t="shared" si="1"/>
        <v>0.1</v>
      </c>
      <c r="K36" s="16">
        <f t="shared" si="1"/>
        <v>5.0999999999999996</v>
      </c>
      <c r="L36" s="16">
        <f t="shared" si="1"/>
        <v>1.2</v>
      </c>
      <c r="M36" s="4">
        <f t="shared" si="1"/>
        <v>4.3920000000000003</v>
      </c>
      <c r="N36" s="4">
        <f t="shared" si="1"/>
        <v>0.01</v>
      </c>
      <c r="O36" s="3" t="s">
        <v>36</v>
      </c>
    </row>
    <row r="37" spans="1:15" ht="20.100000000000001" customHeight="1">
      <c r="A37" s="62" t="s">
        <v>3</v>
      </c>
      <c r="B37" s="3">
        <f>MAX(B4:B34)</f>
        <v>2547</v>
      </c>
      <c r="C37" s="16">
        <f t="shared" ref="C37:N37" si="2">MAX(C4:C34)</f>
        <v>157.6</v>
      </c>
      <c r="D37" s="16">
        <f t="shared" si="2"/>
        <v>133.6</v>
      </c>
      <c r="E37" s="16">
        <f t="shared" si="2"/>
        <v>262.5</v>
      </c>
      <c r="F37" s="4">
        <f t="shared" si="2"/>
        <v>42.335999999999999</v>
      </c>
      <c r="G37" s="4">
        <f t="shared" si="2"/>
        <v>4.6319999999999997</v>
      </c>
      <c r="H37" s="3">
        <f t="shared" si="2"/>
        <v>31000</v>
      </c>
      <c r="I37" s="3">
        <f t="shared" si="2"/>
        <v>2365</v>
      </c>
      <c r="J37" s="16">
        <f t="shared" si="2"/>
        <v>1.5</v>
      </c>
      <c r="K37" s="16">
        <f t="shared" si="2"/>
        <v>9.3000000000000007</v>
      </c>
      <c r="L37" s="16">
        <f t="shared" si="2"/>
        <v>5.2</v>
      </c>
      <c r="M37" s="4">
        <f t="shared" si="2"/>
        <v>10.776</v>
      </c>
      <c r="N37" s="4">
        <f t="shared" si="2"/>
        <v>0.12</v>
      </c>
      <c r="O37" s="3" t="s">
        <v>36</v>
      </c>
    </row>
    <row r="38" spans="1:15" ht="19.5" customHeight="1">
      <c r="A38" s="62" t="s">
        <v>4</v>
      </c>
      <c r="B38" s="3">
        <f>AVERAGE(B4:B34)</f>
        <v>2111.1666666666665</v>
      </c>
      <c r="C38" s="16">
        <f t="shared" ref="C38:N38" si="3">AVERAGE(C4:C34)</f>
        <v>98.216666666666669</v>
      </c>
      <c r="D38" s="16">
        <f t="shared" si="3"/>
        <v>84.813333333333347</v>
      </c>
      <c r="E38" s="16">
        <f t="shared" si="3"/>
        <v>123.77333333333334</v>
      </c>
      <c r="F38" s="4">
        <f t="shared" si="3"/>
        <v>30.204746666666672</v>
      </c>
      <c r="G38" s="4">
        <f t="shared" si="3"/>
        <v>3.1840000000000002</v>
      </c>
      <c r="H38" s="3">
        <f>ROUND((AVERAGE(H4:H34)),-3)</f>
        <v>29000</v>
      </c>
      <c r="I38" s="3">
        <f t="shared" si="3"/>
        <v>1948.3</v>
      </c>
      <c r="J38" s="16">
        <f t="shared" si="3"/>
        <v>0.73333333333333317</v>
      </c>
      <c r="K38" s="16">
        <f t="shared" si="3"/>
        <v>6.7766666666666682</v>
      </c>
      <c r="L38" s="16">
        <f t="shared" si="3"/>
        <v>3.1933333333333334</v>
      </c>
      <c r="M38" s="4">
        <f t="shared" si="3"/>
        <v>8.1151999999999997</v>
      </c>
      <c r="N38" s="4">
        <f t="shared" si="3"/>
        <v>4.5366666666666673E-2</v>
      </c>
      <c r="O38" s="3" t="s">
        <v>36</v>
      </c>
    </row>
  </sheetData>
  <mergeCells count="6">
    <mergeCell ref="B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1008" priority="146" stopIfTrue="1" operator="greaterThan">
      <formula>40</formula>
    </cfRule>
  </conditionalFormatting>
  <conditionalFormatting sqref="J39:J65536 J2:J3 J5:J34">
    <cfRule type="cellIs" dxfId="1007" priority="145" stopIfTrue="1" operator="greaterThan">
      <formula>10</formula>
    </cfRule>
  </conditionalFormatting>
  <conditionalFormatting sqref="L39:L65536 L2:L3 L5:L34">
    <cfRule type="cellIs" dxfId="1006" priority="144" stopIfTrue="1" operator="greaterThan">
      <formula>10</formula>
    </cfRule>
  </conditionalFormatting>
  <conditionalFormatting sqref="M39:M65536 M2:M3 M5:M34">
    <cfRule type="cellIs" dxfId="1005" priority="143" stopIfTrue="1" operator="greaterThan">
      <formula>20</formula>
    </cfRule>
  </conditionalFormatting>
  <conditionalFormatting sqref="N39:N65536 N2:N3 N5:N34">
    <cfRule type="cellIs" dxfId="1004" priority="142" stopIfTrue="1" operator="greaterThan">
      <formula>2</formula>
    </cfRule>
  </conditionalFormatting>
  <conditionalFormatting sqref="O2:O65536">
    <cfRule type="cellIs" dxfId="1003" priority="141" stopIfTrue="1" operator="greaterThan">
      <formula>3000</formula>
    </cfRule>
  </conditionalFormatting>
  <conditionalFormatting sqref="K13:K14">
    <cfRule type="cellIs" dxfId="1002" priority="140" stopIfTrue="1" operator="greaterThan">
      <formula>40</formula>
    </cfRule>
  </conditionalFormatting>
  <conditionalFormatting sqref="J13:J14">
    <cfRule type="cellIs" dxfId="1001" priority="139" stopIfTrue="1" operator="greaterThan">
      <formula>10</formula>
    </cfRule>
  </conditionalFormatting>
  <conditionalFormatting sqref="L13:L14">
    <cfRule type="cellIs" dxfId="1000" priority="138" stopIfTrue="1" operator="greaterThan">
      <formula>10</formula>
    </cfRule>
  </conditionalFormatting>
  <conditionalFormatting sqref="M13:M14">
    <cfRule type="cellIs" dxfId="999" priority="137" stopIfTrue="1" operator="greaterThan">
      <formula>20</formula>
    </cfRule>
  </conditionalFormatting>
  <conditionalFormatting sqref="N13:N14">
    <cfRule type="cellIs" dxfId="998" priority="136" stopIfTrue="1" operator="greaterThan">
      <formula>2</formula>
    </cfRule>
  </conditionalFormatting>
  <conditionalFormatting sqref="K13">
    <cfRule type="cellIs" dxfId="997" priority="135" stopIfTrue="1" operator="greaterThan">
      <formula>40</formula>
    </cfRule>
  </conditionalFormatting>
  <conditionalFormatting sqref="L13">
    <cfRule type="cellIs" dxfId="996" priority="134" stopIfTrue="1" operator="greaterThan">
      <formula>10</formula>
    </cfRule>
  </conditionalFormatting>
  <conditionalFormatting sqref="M13">
    <cfRule type="cellIs" dxfId="995" priority="133" stopIfTrue="1" operator="greaterThan">
      <formula>20</formula>
    </cfRule>
  </conditionalFormatting>
  <conditionalFormatting sqref="N13">
    <cfRule type="cellIs" dxfId="994" priority="132" stopIfTrue="1" operator="greaterThan">
      <formula>2</formula>
    </cfRule>
  </conditionalFormatting>
  <conditionalFormatting sqref="K14">
    <cfRule type="cellIs" dxfId="993" priority="131" stopIfTrue="1" operator="greaterThan">
      <formula>40</formula>
    </cfRule>
  </conditionalFormatting>
  <conditionalFormatting sqref="J14">
    <cfRule type="cellIs" dxfId="992" priority="130" stopIfTrue="1" operator="greaterThan">
      <formula>10</formula>
    </cfRule>
  </conditionalFormatting>
  <conditionalFormatting sqref="L14">
    <cfRule type="cellIs" dxfId="991" priority="129" stopIfTrue="1" operator="greaterThan">
      <formula>10</formula>
    </cfRule>
  </conditionalFormatting>
  <conditionalFormatting sqref="M14">
    <cfRule type="cellIs" dxfId="990" priority="128" stopIfTrue="1" operator="greaterThan">
      <formula>20</formula>
    </cfRule>
  </conditionalFormatting>
  <conditionalFormatting sqref="N14">
    <cfRule type="cellIs" dxfId="989" priority="127" stopIfTrue="1" operator="greaterThan">
      <formula>2</formula>
    </cfRule>
  </conditionalFormatting>
  <conditionalFormatting sqref="K17">
    <cfRule type="cellIs" dxfId="988" priority="126" stopIfTrue="1" operator="greaterThan">
      <formula>40</formula>
    </cfRule>
  </conditionalFormatting>
  <conditionalFormatting sqref="J17">
    <cfRule type="cellIs" dxfId="987" priority="125" stopIfTrue="1" operator="greaterThan">
      <formula>10</formula>
    </cfRule>
  </conditionalFormatting>
  <conditionalFormatting sqref="L17">
    <cfRule type="cellIs" dxfId="986" priority="124" stopIfTrue="1" operator="greaterThan">
      <formula>10</formula>
    </cfRule>
  </conditionalFormatting>
  <conditionalFormatting sqref="M17">
    <cfRule type="cellIs" dxfId="985" priority="123" stopIfTrue="1" operator="greaterThan">
      <formula>20</formula>
    </cfRule>
  </conditionalFormatting>
  <conditionalFormatting sqref="N17">
    <cfRule type="cellIs" dxfId="984" priority="122" stopIfTrue="1" operator="greaterThan">
      <formula>2</formula>
    </cfRule>
  </conditionalFormatting>
  <conditionalFormatting sqref="K17">
    <cfRule type="cellIs" dxfId="983" priority="121" stopIfTrue="1" operator="greaterThan">
      <formula>40</formula>
    </cfRule>
  </conditionalFormatting>
  <conditionalFormatting sqref="J17">
    <cfRule type="cellIs" dxfId="982" priority="120" stopIfTrue="1" operator="greaterThan">
      <formula>10</formula>
    </cfRule>
  </conditionalFormatting>
  <conditionalFormatting sqref="L17">
    <cfRule type="cellIs" dxfId="981" priority="119" stopIfTrue="1" operator="greaterThan">
      <formula>10</formula>
    </cfRule>
  </conditionalFormatting>
  <conditionalFormatting sqref="M17">
    <cfRule type="cellIs" dxfId="980" priority="118" stopIfTrue="1" operator="greaterThan">
      <formula>20</formula>
    </cfRule>
  </conditionalFormatting>
  <conditionalFormatting sqref="N17">
    <cfRule type="cellIs" dxfId="979" priority="117" stopIfTrue="1" operator="greaterThan">
      <formula>2</formula>
    </cfRule>
  </conditionalFormatting>
  <conditionalFormatting sqref="K21">
    <cfRule type="cellIs" dxfId="978" priority="116" stopIfTrue="1" operator="greaterThan">
      <formula>40</formula>
    </cfRule>
  </conditionalFormatting>
  <conditionalFormatting sqref="J21">
    <cfRule type="cellIs" dxfId="977" priority="115" stopIfTrue="1" operator="greaterThan">
      <formula>10</formula>
    </cfRule>
  </conditionalFormatting>
  <conditionalFormatting sqref="L21">
    <cfRule type="cellIs" dxfId="976" priority="114" stopIfTrue="1" operator="greaterThan">
      <formula>10</formula>
    </cfRule>
  </conditionalFormatting>
  <conditionalFormatting sqref="M21">
    <cfRule type="cellIs" dxfId="975" priority="113" stopIfTrue="1" operator="greaterThan">
      <formula>20</formula>
    </cfRule>
  </conditionalFormatting>
  <conditionalFormatting sqref="N21">
    <cfRule type="cellIs" dxfId="974" priority="112" stopIfTrue="1" operator="greaterThan">
      <formula>2</formula>
    </cfRule>
  </conditionalFormatting>
  <conditionalFormatting sqref="K21">
    <cfRule type="cellIs" dxfId="973" priority="111" stopIfTrue="1" operator="greaterThan">
      <formula>40</formula>
    </cfRule>
  </conditionalFormatting>
  <conditionalFormatting sqref="J21">
    <cfRule type="cellIs" dxfId="972" priority="110" stopIfTrue="1" operator="greaterThan">
      <formula>10</formula>
    </cfRule>
  </conditionalFormatting>
  <conditionalFormatting sqref="L21">
    <cfRule type="cellIs" dxfId="971" priority="109" stopIfTrue="1" operator="greaterThan">
      <formula>10</formula>
    </cfRule>
  </conditionalFormatting>
  <conditionalFormatting sqref="M21">
    <cfRule type="cellIs" dxfId="970" priority="108" stopIfTrue="1" operator="greaterThan">
      <formula>20</formula>
    </cfRule>
  </conditionalFormatting>
  <conditionalFormatting sqref="N21">
    <cfRule type="cellIs" dxfId="969" priority="107" stopIfTrue="1" operator="greaterThan">
      <formula>2</formula>
    </cfRule>
  </conditionalFormatting>
  <conditionalFormatting sqref="K22">
    <cfRule type="cellIs" dxfId="968" priority="106" stopIfTrue="1" operator="greaterThan">
      <formula>40</formula>
    </cfRule>
  </conditionalFormatting>
  <conditionalFormatting sqref="L22">
    <cfRule type="cellIs" dxfId="967" priority="105" stopIfTrue="1" operator="greaterThan">
      <formula>10</formula>
    </cfRule>
  </conditionalFormatting>
  <conditionalFormatting sqref="M22">
    <cfRule type="cellIs" dxfId="966" priority="104" stopIfTrue="1" operator="greaterThan">
      <formula>20</formula>
    </cfRule>
  </conditionalFormatting>
  <conditionalFormatting sqref="N22">
    <cfRule type="cellIs" dxfId="965" priority="103" stopIfTrue="1" operator="greaterThan">
      <formula>2</formula>
    </cfRule>
  </conditionalFormatting>
  <conditionalFormatting sqref="K22">
    <cfRule type="cellIs" dxfId="964" priority="102" stopIfTrue="1" operator="greaterThan">
      <formula>40</formula>
    </cfRule>
  </conditionalFormatting>
  <conditionalFormatting sqref="L22">
    <cfRule type="cellIs" dxfId="963" priority="101" stopIfTrue="1" operator="greaterThan">
      <formula>10</formula>
    </cfRule>
  </conditionalFormatting>
  <conditionalFormatting sqref="M22">
    <cfRule type="cellIs" dxfId="962" priority="100" stopIfTrue="1" operator="greaterThan">
      <formula>20</formula>
    </cfRule>
  </conditionalFormatting>
  <conditionalFormatting sqref="N22">
    <cfRule type="cellIs" dxfId="961" priority="99" stopIfTrue="1" operator="greaterThan">
      <formula>2</formula>
    </cfRule>
  </conditionalFormatting>
  <conditionalFormatting sqref="K27">
    <cfRule type="cellIs" dxfId="960" priority="98" stopIfTrue="1" operator="greaterThan">
      <formula>40</formula>
    </cfRule>
  </conditionalFormatting>
  <conditionalFormatting sqref="J27">
    <cfRule type="cellIs" dxfId="959" priority="97" stopIfTrue="1" operator="greaterThan">
      <formula>10</formula>
    </cfRule>
  </conditionalFormatting>
  <conditionalFormatting sqref="L27">
    <cfRule type="cellIs" dxfId="958" priority="96" stopIfTrue="1" operator="greaterThan">
      <formula>10</formula>
    </cfRule>
  </conditionalFormatting>
  <conditionalFormatting sqref="M27">
    <cfRule type="cellIs" dxfId="957" priority="95" stopIfTrue="1" operator="greaterThan">
      <formula>20</formula>
    </cfRule>
  </conditionalFormatting>
  <conditionalFormatting sqref="N27">
    <cfRule type="cellIs" dxfId="956" priority="94" stopIfTrue="1" operator="greaterThan">
      <formula>2</formula>
    </cfRule>
  </conditionalFormatting>
  <conditionalFormatting sqref="K27">
    <cfRule type="cellIs" dxfId="955" priority="93" stopIfTrue="1" operator="greaterThan">
      <formula>40</formula>
    </cfRule>
  </conditionalFormatting>
  <conditionalFormatting sqref="J27">
    <cfRule type="cellIs" dxfId="954" priority="92" stopIfTrue="1" operator="greaterThan">
      <formula>10</formula>
    </cfRule>
  </conditionalFormatting>
  <conditionalFormatting sqref="L27">
    <cfRule type="cellIs" dxfId="953" priority="91" stopIfTrue="1" operator="greaterThan">
      <formula>10</formula>
    </cfRule>
  </conditionalFormatting>
  <conditionalFormatting sqref="M27">
    <cfRule type="cellIs" dxfId="952" priority="90" stopIfTrue="1" operator="greaterThan">
      <formula>20</formula>
    </cfRule>
  </conditionalFormatting>
  <conditionalFormatting sqref="N27">
    <cfRule type="cellIs" dxfId="951" priority="89" stopIfTrue="1" operator="greaterThan">
      <formula>2</formula>
    </cfRule>
  </conditionalFormatting>
  <conditionalFormatting sqref="K27">
    <cfRule type="cellIs" dxfId="950" priority="88" stopIfTrue="1" operator="greaterThan">
      <formula>40</formula>
    </cfRule>
  </conditionalFormatting>
  <conditionalFormatting sqref="J27">
    <cfRule type="cellIs" dxfId="949" priority="87" stopIfTrue="1" operator="greaterThan">
      <formula>10</formula>
    </cfRule>
  </conditionalFormatting>
  <conditionalFormatting sqref="L27">
    <cfRule type="cellIs" dxfId="948" priority="86" stopIfTrue="1" operator="greaterThan">
      <formula>10</formula>
    </cfRule>
  </conditionalFormatting>
  <conditionalFormatting sqref="M27">
    <cfRule type="cellIs" dxfId="947" priority="85" stopIfTrue="1" operator="greaterThan">
      <formula>20</formula>
    </cfRule>
  </conditionalFormatting>
  <conditionalFormatting sqref="N27">
    <cfRule type="cellIs" dxfId="946" priority="84" stopIfTrue="1" operator="greaterThan">
      <formula>2</formula>
    </cfRule>
  </conditionalFormatting>
  <conditionalFormatting sqref="K27">
    <cfRule type="cellIs" dxfId="945" priority="83" stopIfTrue="1" operator="greaterThan">
      <formula>40</formula>
    </cfRule>
  </conditionalFormatting>
  <conditionalFormatting sqref="J27">
    <cfRule type="cellIs" dxfId="944" priority="82" stopIfTrue="1" operator="greaterThan">
      <formula>10</formula>
    </cfRule>
  </conditionalFormatting>
  <conditionalFormatting sqref="L27">
    <cfRule type="cellIs" dxfId="943" priority="81" stopIfTrue="1" operator="greaterThan">
      <formula>10</formula>
    </cfRule>
  </conditionalFormatting>
  <conditionalFormatting sqref="M27">
    <cfRule type="cellIs" dxfId="942" priority="80" stopIfTrue="1" operator="greaterThan">
      <formula>20</formula>
    </cfRule>
  </conditionalFormatting>
  <conditionalFormatting sqref="N27">
    <cfRule type="cellIs" dxfId="941" priority="79" stopIfTrue="1" operator="greaterThan">
      <formula>2</formula>
    </cfRule>
  </conditionalFormatting>
  <conditionalFormatting sqref="K28">
    <cfRule type="cellIs" dxfId="940" priority="78" stopIfTrue="1" operator="greaterThan">
      <formula>40</formula>
    </cfRule>
  </conditionalFormatting>
  <conditionalFormatting sqref="J28">
    <cfRule type="cellIs" dxfId="939" priority="77" stopIfTrue="1" operator="greaterThan">
      <formula>10</formula>
    </cfRule>
  </conditionalFormatting>
  <conditionalFormatting sqref="L28">
    <cfRule type="cellIs" dxfId="938" priority="76" stopIfTrue="1" operator="greaterThan">
      <formula>10</formula>
    </cfRule>
  </conditionalFormatting>
  <conditionalFormatting sqref="M28">
    <cfRule type="cellIs" dxfId="937" priority="75" stopIfTrue="1" operator="greaterThan">
      <formula>20</formula>
    </cfRule>
  </conditionalFormatting>
  <conditionalFormatting sqref="N28">
    <cfRule type="cellIs" dxfId="936" priority="74" stopIfTrue="1" operator="greaterThan">
      <formula>2</formula>
    </cfRule>
  </conditionalFormatting>
  <conditionalFormatting sqref="K28">
    <cfRule type="cellIs" dxfId="935" priority="73" stopIfTrue="1" operator="greaterThan">
      <formula>40</formula>
    </cfRule>
  </conditionalFormatting>
  <conditionalFormatting sqref="J28">
    <cfRule type="cellIs" dxfId="934" priority="72" stopIfTrue="1" operator="greaterThan">
      <formula>10</formula>
    </cfRule>
  </conditionalFormatting>
  <conditionalFormatting sqref="L28">
    <cfRule type="cellIs" dxfId="933" priority="71" stopIfTrue="1" operator="greaterThan">
      <formula>10</formula>
    </cfRule>
  </conditionalFormatting>
  <conditionalFormatting sqref="M28">
    <cfRule type="cellIs" dxfId="932" priority="70" stopIfTrue="1" operator="greaterThan">
      <formula>20</formula>
    </cfRule>
  </conditionalFormatting>
  <conditionalFormatting sqref="N28">
    <cfRule type="cellIs" dxfId="931" priority="69" stopIfTrue="1" operator="greaterThan">
      <formula>2</formula>
    </cfRule>
  </conditionalFormatting>
  <conditionalFormatting sqref="K4">
    <cfRule type="cellIs" dxfId="930" priority="68" stopIfTrue="1" operator="greaterThan">
      <formula>40</formula>
    </cfRule>
  </conditionalFormatting>
  <conditionalFormatting sqref="J4">
    <cfRule type="cellIs" dxfId="929" priority="67" stopIfTrue="1" operator="greaterThan">
      <formula>10</formula>
    </cfRule>
  </conditionalFormatting>
  <conditionalFormatting sqref="L4">
    <cfRule type="cellIs" dxfId="928" priority="66" stopIfTrue="1" operator="greaterThan">
      <formula>10</formula>
    </cfRule>
  </conditionalFormatting>
  <conditionalFormatting sqref="M4">
    <cfRule type="cellIs" dxfId="927" priority="65" stopIfTrue="1" operator="greaterThan">
      <formula>20</formula>
    </cfRule>
  </conditionalFormatting>
  <conditionalFormatting sqref="N4">
    <cfRule type="cellIs" dxfId="926" priority="64" stopIfTrue="1" operator="greaterThan">
      <formula>2</formula>
    </cfRule>
  </conditionalFormatting>
  <conditionalFormatting sqref="K11">
    <cfRule type="cellIs" dxfId="925" priority="63" stopIfTrue="1" operator="greaterThan">
      <formula>40</formula>
    </cfRule>
  </conditionalFormatting>
  <conditionalFormatting sqref="J11">
    <cfRule type="cellIs" dxfId="924" priority="62" stopIfTrue="1" operator="greaterThan">
      <formula>10</formula>
    </cfRule>
  </conditionalFormatting>
  <conditionalFormatting sqref="L11">
    <cfRule type="cellIs" dxfId="923" priority="61" stopIfTrue="1" operator="greaterThan">
      <formula>10</formula>
    </cfRule>
  </conditionalFormatting>
  <conditionalFormatting sqref="M11">
    <cfRule type="cellIs" dxfId="922" priority="60" stopIfTrue="1" operator="greaterThan">
      <formula>20</formula>
    </cfRule>
  </conditionalFormatting>
  <conditionalFormatting sqref="N11">
    <cfRule type="cellIs" dxfId="921" priority="59" stopIfTrue="1" operator="greaterThan">
      <formula>2</formula>
    </cfRule>
  </conditionalFormatting>
  <conditionalFormatting sqref="K11">
    <cfRule type="cellIs" dxfId="920" priority="58" stopIfTrue="1" operator="greaterThan">
      <formula>40</formula>
    </cfRule>
  </conditionalFormatting>
  <conditionalFormatting sqref="J11">
    <cfRule type="cellIs" dxfId="919" priority="57" stopIfTrue="1" operator="greaterThan">
      <formula>10</formula>
    </cfRule>
  </conditionalFormatting>
  <conditionalFormatting sqref="L11">
    <cfRule type="cellIs" dxfId="918" priority="56" stopIfTrue="1" operator="greaterThan">
      <formula>10</formula>
    </cfRule>
  </conditionalFormatting>
  <conditionalFormatting sqref="M11">
    <cfRule type="cellIs" dxfId="917" priority="55" stopIfTrue="1" operator="greaterThan">
      <formula>20</formula>
    </cfRule>
  </conditionalFormatting>
  <conditionalFormatting sqref="N11">
    <cfRule type="cellIs" dxfId="916" priority="54" stopIfTrue="1" operator="greaterThan">
      <formula>2</formula>
    </cfRule>
  </conditionalFormatting>
  <conditionalFormatting sqref="J11">
    <cfRule type="cellIs" dxfId="915" priority="53" stopIfTrue="1" operator="greaterThan">
      <formula>10</formula>
    </cfRule>
  </conditionalFormatting>
  <conditionalFormatting sqref="K11">
    <cfRule type="cellIs" dxfId="914" priority="52" stopIfTrue="1" operator="greaterThan">
      <formula>40</formula>
    </cfRule>
  </conditionalFormatting>
  <conditionalFormatting sqref="J11">
    <cfRule type="cellIs" dxfId="913" priority="51" stopIfTrue="1" operator="greaterThan">
      <formula>10</formula>
    </cfRule>
  </conditionalFormatting>
  <conditionalFormatting sqref="L11">
    <cfRule type="cellIs" dxfId="912" priority="50" stopIfTrue="1" operator="greaterThan">
      <formula>10</formula>
    </cfRule>
  </conditionalFormatting>
  <conditionalFormatting sqref="M11">
    <cfRule type="cellIs" dxfId="911" priority="49" stopIfTrue="1" operator="greaterThan">
      <formula>20</formula>
    </cfRule>
  </conditionalFormatting>
  <conditionalFormatting sqref="N11">
    <cfRule type="cellIs" dxfId="910" priority="48" stopIfTrue="1" operator="greaterThan">
      <formula>2</formula>
    </cfRule>
  </conditionalFormatting>
  <conditionalFormatting sqref="K13">
    <cfRule type="cellIs" dxfId="909" priority="47" stopIfTrue="1" operator="greaterThan">
      <formula>40</formula>
    </cfRule>
  </conditionalFormatting>
  <conditionalFormatting sqref="J13">
    <cfRule type="cellIs" dxfId="908" priority="46" stopIfTrue="1" operator="greaterThan">
      <formula>10</formula>
    </cfRule>
  </conditionalFormatting>
  <conditionalFormatting sqref="L13">
    <cfRule type="cellIs" dxfId="907" priority="45" stopIfTrue="1" operator="greaterThan">
      <formula>10</formula>
    </cfRule>
  </conditionalFormatting>
  <conditionalFormatting sqref="M13">
    <cfRule type="cellIs" dxfId="906" priority="44" stopIfTrue="1" operator="greaterThan">
      <formula>20</formula>
    </cfRule>
  </conditionalFormatting>
  <conditionalFormatting sqref="N13">
    <cfRule type="cellIs" dxfId="905" priority="43" stopIfTrue="1" operator="greaterThan">
      <formula>2</formula>
    </cfRule>
  </conditionalFormatting>
  <conditionalFormatting sqref="K13">
    <cfRule type="cellIs" dxfId="904" priority="42" stopIfTrue="1" operator="greaterThan">
      <formula>40</formula>
    </cfRule>
  </conditionalFormatting>
  <conditionalFormatting sqref="L13">
    <cfRule type="cellIs" dxfId="903" priority="41" stopIfTrue="1" operator="greaterThan">
      <formula>10</formula>
    </cfRule>
  </conditionalFormatting>
  <conditionalFormatting sqref="M13">
    <cfRule type="cellIs" dxfId="902" priority="40" stopIfTrue="1" operator="greaterThan">
      <formula>20</formula>
    </cfRule>
  </conditionalFormatting>
  <conditionalFormatting sqref="N13">
    <cfRule type="cellIs" dxfId="901" priority="39" stopIfTrue="1" operator="greaterThan">
      <formula>2</formula>
    </cfRule>
  </conditionalFormatting>
  <conditionalFormatting sqref="J13">
    <cfRule type="cellIs" dxfId="900" priority="38" stopIfTrue="1" operator="greaterThan">
      <formula>10</formula>
    </cfRule>
  </conditionalFormatting>
  <conditionalFormatting sqref="J13">
    <cfRule type="cellIs" dxfId="899" priority="37" stopIfTrue="1" operator="greaterThan">
      <formula>10</formula>
    </cfRule>
  </conditionalFormatting>
  <conditionalFormatting sqref="K13">
    <cfRule type="cellIs" dxfId="898" priority="36" stopIfTrue="1" operator="greaterThan">
      <formula>40</formula>
    </cfRule>
  </conditionalFormatting>
  <conditionalFormatting sqref="J13">
    <cfRule type="cellIs" dxfId="897" priority="35" stopIfTrue="1" operator="greaterThan">
      <formula>10</formula>
    </cfRule>
  </conditionalFormatting>
  <conditionalFormatting sqref="L13">
    <cfRule type="cellIs" dxfId="896" priority="34" stopIfTrue="1" operator="greaterThan">
      <formula>10</formula>
    </cfRule>
  </conditionalFormatting>
  <conditionalFormatting sqref="M13">
    <cfRule type="cellIs" dxfId="895" priority="33" stopIfTrue="1" operator="greaterThan">
      <formula>20</formula>
    </cfRule>
  </conditionalFormatting>
  <conditionalFormatting sqref="N13">
    <cfRule type="cellIs" dxfId="894" priority="32" stopIfTrue="1" operator="greaterThan">
      <formula>2</formula>
    </cfRule>
  </conditionalFormatting>
  <conditionalFormatting sqref="K15">
    <cfRule type="cellIs" dxfId="893" priority="31" stopIfTrue="1" operator="greaterThan">
      <formula>40</formula>
    </cfRule>
  </conditionalFormatting>
  <conditionalFormatting sqref="J15">
    <cfRule type="cellIs" dxfId="892" priority="30" stopIfTrue="1" operator="greaterThan">
      <formula>10</formula>
    </cfRule>
  </conditionalFormatting>
  <conditionalFormatting sqref="L15">
    <cfRule type="cellIs" dxfId="891" priority="29" stopIfTrue="1" operator="greaterThan">
      <formula>10</formula>
    </cfRule>
  </conditionalFormatting>
  <conditionalFormatting sqref="M15">
    <cfRule type="cellIs" dxfId="890" priority="28" stopIfTrue="1" operator="greaterThan">
      <formula>20</formula>
    </cfRule>
  </conditionalFormatting>
  <conditionalFormatting sqref="N15">
    <cfRule type="cellIs" dxfId="889" priority="27" stopIfTrue="1" operator="greaterThan">
      <formula>2</formula>
    </cfRule>
  </conditionalFormatting>
  <conditionalFormatting sqref="K15">
    <cfRule type="cellIs" dxfId="888" priority="26" stopIfTrue="1" operator="greaterThan">
      <formula>40</formula>
    </cfRule>
  </conditionalFormatting>
  <conditionalFormatting sqref="L15">
    <cfRule type="cellIs" dxfId="887" priority="25" stopIfTrue="1" operator="greaterThan">
      <formula>10</formula>
    </cfRule>
  </conditionalFormatting>
  <conditionalFormatting sqref="M15">
    <cfRule type="cellIs" dxfId="886" priority="24" stopIfTrue="1" operator="greaterThan">
      <formula>20</formula>
    </cfRule>
  </conditionalFormatting>
  <conditionalFormatting sqref="N15">
    <cfRule type="cellIs" dxfId="885" priority="23" stopIfTrue="1" operator="greaterThan">
      <formula>2</formula>
    </cfRule>
  </conditionalFormatting>
  <conditionalFormatting sqref="J15">
    <cfRule type="cellIs" dxfId="884" priority="22" stopIfTrue="1" operator="greaterThan">
      <formula>10</formula>
    </cfRule>
  </conditionalFormatting>
  <conditionalFormatting sqref="J15">
    <cfRule type="cellIs" dxfId="883" priority="21" stopIfTrue="1" operator="greaterThan">
      <formula>10</formula>
    </cfRule>
  </conditionalFormatting>
  <conditionalFormatting sqref="K15">
    <cfRule type="cellIs" dxfId="882" priority="20" stopIfTrue="1" operator="greaterThan">
      <formula>40</formula>
    </cfRule>
  </conditionalFormatting>
  <conditionalFormatting sqref="J15">
    <cfRule type="cellIs" dxfId="881" priority="19" stopIfTrue="1" operator="greaterThan">
      <formula>10</formula>
    </cfRule>
  </conditionalFormatting>
  <conditionalFormatting sqref="L15">
    <cfRule type="cellIs" dxfId="880" priority="18" stopIfTrue="1" operator="greaterThan">
      <formula>10</formula>
    </cfRule>
  </conditionalFormatting>
  <conditionalFormatting sqref="M15">
    <cfRule type="cellIs" dxfId="879" priority="17" stopIfTrue="1" operator="greaterThan">
      <formula>20</formula>
    </cfRule>
  </conditionalFormatting>
  <conditionalFormatting sqref="N15">
    <cfRule type="cellIs" dxfId="878" priority="16" stopIfTrue="1" operator="greaterThan">
      <formula>2</formula>
    </cfRule>
  </conditionalFormatting>
  <conditionalFormatting sqref="K17">
    <cfRule type="cellIs" dxfId="877" priority="15" stopIfTrue="1" operator="greaterThan">
      <formula>40</formula>
    </cfRule>
  </conditionalFormatting>
  <conditionalFormatting sqref="J17">
    <cfRule type="cellIs" dxfId="876" priority="14" stopIfTrue="1" operator="greaterThan">
      <formula>10</formula>
    </cfRule>
  </conditionalFormatting>
  <conditionalFormatting sqref="L17">
    <cfRule type="cellIs" dxfId="875" priority="13" stopIfTrue="1" operator="greaterThan">
      <formula>10</formula>
    </cfRule>
  </conditionalFormatting>
  <conditionalFormatting sqref="M17">
    <cfRule type="cellIs" dxfId="874" priority="12" stopIfTrue="1" operator="greaterThan">
      <formula>20</formula>
    </cfRule>
  </conditionalFormatting>
  <conditionalFormatting sqref="N17">
    <cfRule type="cellIs" dxfId="873" priority="11" stopIfTrue="1" operator="greaterThan">
      <formula>2</formula>
    </cfRule>
  </conditionalFormatting>
  <conditionalFormatting sqref="K17">
    <cfRule type="cellIs" dxfId="872" priority="10" stopIfTrue="1" operator="greaterThan">
      <formula>40</formula>
    </cfRule>
  </conditionalFormatting>
  <conditionalFormatting sqref="J17">
    <cfRule type="cellIs" dxfId="871" priority="9" stopIfTrue="1" operator="greaterThan">
      <formula>10</formula>
    </cfRule>
  </conditionalFormatting>
  <conditionalFormatting sqref="L17">
    <cfRule type="cellIs" dxfId="870" priority="8" stopIfTrue="1" operator="greaterThan">
      <formula>10</formula>
    </cfRule>
  </conditionalFormatting>
  <conditionalFormatting sqref="M17">
    <cfRule type="cellIs" dxfId="869" priority="7" stopIfTrue="1" operator="greaterThan">
      <formula>20</formula>
    </cfRule>
  </conditionalFormatting>
  <conditionalFormatting sqref="N17">
    <cfRule type="cellIs" dxfId="868" priority="6" stopIfTrue="1" operator="greaterThan">
      <formula>2</formula>
    </cfRule>
  </conditionalFormatting>
  <conditionalFormatting sqref="K17">
    <cfRule type="cellIs" dxfId="867" priority="5" stopIfTrue="1" operator="greaterThan">
      <formula>40</formula>
    </cfRule>
  </conditionalFormatting>
  <conditionalFormatting sqref="J17">
    <cfRule type="cellIs" dxfId="866" priority="4" stopIfTrue="1" operator="greaterThan">
      <formula>10</formula>
    </cfRule>
  </conditionalFormatting>
  <conditionalFormatting sqref="L17">
    <cfRule type="cellIs" dxfId="865" priority="3" stopIfTrue="1" operator="greaterThan">
      <formula>10</formula>
    </cfRule>
  </conditionalFormatting>
  <conditionalFormatting sqref="M17">
    <cfRule type="cellIs" dxfId="864" priority="2" stopIfTrue="1" operator="greaterThan">
      <formula>20</formula>
    </cfRule>
  </conditionalFormatting>
  <conditionalFormatting sqref="N17">
    <cfRule type="cellIs" dxfId="863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opLeftCell="A4"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B1" s="106" t="s">
        <v>57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>
      <c r="A2" s="108" t="s">
        <v>68</v>
      </c>
      <c r="B2" s="108" t="s">
        <v>11</v>
      </c>
      <c r="C2" s="110" t="s">
        <v>1</v>
      </c>
      <c r="D2" s="110"/>
      <c r="E2" s="110"/>
      <c r="F2" s="110"/>
      <c r="G2" s="110"/>
      <c r="H2" s="110"/>
      <c r="I2" s="108" t="s">
        <v>13</v>
      </c>
      <c r="J2" s="109" t="s">
        <v>14</v>
      </c>
      <c r="K2" s="109"/>
      <c r="L2" s="109"/>
      <c r="M2" s="109"/>
      <c r="N2" s="109"/>
      <c r="O2" s="109"/>
    </row>
    <row r="3" spans="1:15" ht="30" customHeight="1">
      <c r="A3" s="110"/>
      <c r="B3" s="108"/>
      <c r="C3" s="67" t="s">
        <v>6</v>
      </c>
      <c r="D3" s="67" t="s">
        <v>7</v>
      </c>
      <c r="E3" s="67" t="s">
        <v>8</v>
      </c>
      <c r="F3" s="67" t="s">
        <v>9</v>
      </c>
      <c r="G3" s="67" t="s">
        <v>10</v>
      </c>
      <c r="H3" s="12" t="s">
        <v>0</v>
      </c>
      <c r="I3" s="108"/>
      <c r="J3" s="66" t="s">
        <v>6</v>
      </c>
      <c r="K3" s="66" t="s">
        <v>7</v>
      </c>
      <c r="L3" s="66" t="s">
        <v>8</v>
      </c>
      <c r="M3" s="66" t="s">
        <v>9</v>
      </c>
      <c r="N3" s="66" t="s">
        <v>10</v>
      </c>
      <c r="O3" s="13" t="s">
        <v>0</v>
      </c>
    </row>
    <row r="4" spans="1:15" ht="15" customHeight="1">
      <c r="A4" s="15">
        <v>1</v>
      </c>
      <c r="B4" s="44">
        <v>2405</v>
      </c>
      <c r="C4" s="45">
        <v>88.8</v>
      </c>
      <c r="D4" s="33">
        <v>80.8</v>
      </c>
      <c r="E4" s="33">
        <v>97.5</v>
      </c>
      <c r="F4" s="34">
        <v>28.56</v>
      </c>
      <c r="G4" s="34">
        <v>3.024</v>
      </c>
      <c r="H4" s="30">
        <v>28000</v>
      </c>
      <c r="I4" s="30">
        <v>2345</v>
      </c>
      <c r="J4" s="33">
        <v>0.7</v>
      </c>
      <c r="K4" s="33">
        <v>5.0999999999999996</v>
      </c>
      <c r="L4" s="33">
        <v>4.3</v>
      </c>
      <c r="M4" s="34">
        <v>4.8959999999999999</v>
      </c>
      <c r="N4" s="34">
        <v>1.4E-2</v>
      </c>
      <c r="O4" s="3" t="s">
        <v>36</v>
      </c>
    </row>
    <row r="5" spans="1:15" ht="15" customHeight="1">
      <c r="A5" s="15">
        <v>2</v>
      </c>
      <c r="B5" s="30">
        <v>2235</v>
      </c>
      <c r="C5" s="31">
        <v>89.2</v>
      </c>
      <c r="D5" s="31">
        <v>86.4</v>
      </c>
      <c r="E5" s="31">
        <v>104</v>
      </c>
      <c r="F5" s="32">
        <v>14.784000000000001</v>
      </c>
      <c r="G5" s="32">
        <v>3.984</v>
      </c>
      <c r="H5" s="30">
        <v>30000</v>
      </c>
      <c r="I5" s="30">
        <v>2116</v>
      </c>
      <c r="J5" s="31">
        <v>0.9</v>
      </c>
      <c r="K5" s="31">
        <v>5.0999999999999996</v>
      </c>
      <c r="L5" s="31">
        <v>5</v>
      </c>
      <c r="M5" s="32">
        <v>4.7759999999999998</v>
      </c>
      <c r="N5" s="32">
        <v>1.9E-2</v>
      </c>
      <c r="O5" s="3" t="s">
        <v>36</v>
      </c>
    </row>
    <row r="6" spans="1:15" ht="15" customHeight="1">
      <c r="A6" s="15">
        <v>3</v>
      </c>
      <c r="B6" s="30">
        <v>2209</v>
      </c>
      <c r="C6" s="31">
        <v>82.1</v>
      </c>
      <c r="D6" s="31">
        <v>101.2</v>
      </c>
      <c r="E6" s="31">
        <v>128</v>
      </c>
      <c r="F6" s="32">
        <v>36.24</v>
      </c>
      <c r="G6" s="32">
        <v>4.2240000000000002</v>
      </c>
      <c r="H6" s="30">
        <v>28000</v>
      </c>
      <c r="I6" s="30">
        <v>2171</v>
      </c>
      <c r="J6" s="31">
        <v>0.5</v>
      </c>
      <c r="K6" s="31">
        <v>2.4</v>
      </c>
      <c r="L6" s="31">
        <v>4.8</v>
      </c>
      <c r="M6" s="32">
        <v>5.7359999999999998</v>
      </c>
      <c r="N6" s="32">
        <v>2.9000000000000001E-2</v>
      </c>
      <c r="O6" s="3" t="s">
        <v>36</v>
      </c>
    </row>
    <row r="7" spans="1:15" ht="15" customHeight="1">
      <c r="A7" s="15">
        <v>4</v>
      </c>
      <c r="B7" s="30">
        <v>2185</v>
      </c>
      <c r="C7" s="31">
        <v>141</v>
      </c>
      <c r="D7" s="31">
        <v>87.3</v>
      </c>
      <c r="E7" s="31">
        <v>35</v>
      </c>
      <c r="F7" s="32">
        <v>25.103999999999999</v>
      </c>
      <c r="G7" s="32">
        <v>2.6880000000000002</v>
      </c>
      <c r="H7" s="30">
        <v>33000</v>
      </c>
      <c r="I7" s="30">
        <v>2101</v>
      </c>
      <c r="J7" s="31">
        <v>1</v>
      </c>
      <c r="K7" s="31">
        <v>4</v>
      </c>
      <c r="L7" s="31">
        <v>4.3</v>
      </c>
      <c r="M7" s="32">
        <v>4.3920000000000003</v>
      </c>
      <c r="N7" s="32">
        <v>0.12</v>
      </c>
      <c r="O7" s="3" t="s">
        <v>36</v>
      </c>
    </row>
    <row r="8" spans="1:15" ht="15" customHeight="1">
      <c r="A8" s="15">
        <v>5</v>
      </c>
      <c r="B8" s="30">
        <v>2379</v>
      </c>
      <c r="C8" s="31">
        <v>106.5</v>
      </c>
      <c r="D8" s="31">
        <v>84.3</v>
      </c>
      <c r="E8" s="31">
        <v>110</v>
      </c>
      <c r="F8" s="32">
        <v>22.367999999999999</v>
      </c>
      <c r="G8" s="32">
        <v>2.8319999999999999</v>
      </c>
      <c r="H8" s="30">
        <v>31000</v>
      </c>
      <c r="I8" s="30">
        <v>2246</v>
      </c>
      <c r="J8" s="31">
        <v>0.2</v>
      </c>
      <c r="K8" s="31">
        <v>4.8</v>
      </c>
      <c r="L8" s="31">
        <v>4.4000000000000004</v>
      </c>
      <c r="M8" s="32">
        <v>4.968</v>
      </c>
      <c r="N8" s="32">
        <v>4.2999999999999997E-2</v>
      </c>
      <c r="O8" s="3" t="s">
        <v>36</v>
      </c>
    </row>
    <row r="9" spans="1:15" ht="15" customHeight="1">
      <c r="A9" s="15">
        <v>6</v>
      </c>
      <c r="B9" s="30">
        <v>2835</v>
      </c>
      <c r="C9" s="31">
        <v>93.1</v>
      </c>
      <c r="D9" s="31">
        <v>76.400000000000006</v>
      </c>
      <c r="E9" s="31">
        <v>75</v>
      </c>
      <c r="F9" s="32">
        <v>17.088000000000001</v>
      </c>
      <c r="G9" s="32">
        <v>1.2</v>
      </c>
      <c r="H9" s="30">
        <v>27000</v>
      </c>
      <c r="I9" s="30">
        <v>2902</v>
      </c>
      <c r="J9" s="31">
        <v>1.6</v>
      </c>
      <c r="K9" s="31">
        <v>3.5</v>
      </c>
      <c r="L9" s="31">
        <v>4.8</v>
      </c>
      <c r="M9" s="32">
        <v>6.4560000000000004</v>
      </c>
      <c r="N9" s="32">
        <v>5.8000000000000003E-2</v>
      </c>
      <c r="O9" s="3" t="s">
        <v>36</v>
      </c>
    </row>
    <row r="10" spans="1:15" ht="15" customHeight="1">
      <c r="A10" s="15">
        <v>7</v>
      </c>
      <c r="B10" s="30">
        <v>2681</v>
      </c>
      <c r="C10" s="31">
        <v>90.4</v>
      </c>
      <c r="D10" s="31">
        <v>76</v>
      </c>
      <c r="E10" s="31">
        <v>88.6</v>
      </c>
      <c r="F10" s="32">
        <v>23.52</v>
      </c>
      <c r="G10" s="32">
        <v>2.2559999999999998</v>
      </c>
      <c r="H10" s="30">
        <v>27000</v>
      </c>
      <c r="I10" s="30">
        <v>2595</v>
      </c>
      <c r="J10" s="31">
        <v>0.5</v>
      </c>
      <c r="K10" s="31">
        <v>3.2</v>
      </c>
      <c r="L10" s="31">
        <v>4.4000000000000004</v>
      </c>
      <c r="M10" s="32">
        <v>3.468</v>
      </c>
      <c r="N10" s="32">
        <v>0.13900000000000001</v>
      </c>
      <c r="O10" s="3" t="s">
        <v>36</v>
      </c>
    </row>
    <row r="11" spans="1:15" ht="15" customHeight="1">
      <c r="A11" s="15">
        <v>8</v>
      </c>
      <c r="B11" s="30">
        <v>2445</v>
      </c>
      <c r="C11" s="31">
        <v>85</v>
      </c>
      <c r="D11" s="33">
        <v>71.8</v>
      </c>
      <c r="E11" s="33">
        <v>92.9</v>
      </c>
      <c r="F11" s="34">
        <v>25.6</v>
      </c>
      <c r="G11" s="34">
        <v>2.2080000000000002</v>
      </c>
      <c r="H11" s="30">
        <v>29000</v>
      </c>
      <c r="I11" s="30">
        <v>2363</v>
      </c>
      <c r="J11" s="51">
        <v>0.4</v>
      </c>
      <c r="K11" s="51">
        <v>3.4</v>
      </c>
      <c r="L11" s="33">
        <v>5.2</v>
      </c>
      <c r="M11" s="52">
        <v>4.008</v>
      </c>
      <c r="N11" s="34">
        <v>9.0999999999999998E-2</v>
      </c>
      <c r="O11" s="3" t="s">
        <v>36</v>
      </c>
    </row>
    <row r="12" spans="1:15" ht="15" customHeight="1">
      <c r="A12" s="15">
        <v>9</v>
      </c>
      <c r="B12" s="30">
        <v>2296</v>
      </c>
      <c r="C12" s="31">
        <v>94.5</v>
      </c>
      <c r="D12" s="31">
        <v>76.3</v>
      </c>
      <c r="E12" s="31">
        <v>62.9</v>
      </c>
      <c r="F12" s="32">
        <v>26.015999999999998</v>
      </c>
      <c r="G12" s="32">
        <v>2.7120000000000002</v>
      </c>
      <c r="H12" s="30">
        <v>26000</v>
      </c>
      <c r="I12" s="30">
        <v>2438</v>
      </c>
      <c r="J12" s="33">
        <v>0.4</v>
      </c>
      <c r="K12" s="33">
        <v>2.9</v>
      </c>
      <c r="L12" s="33">
        <v>4.3</v>
      </c>
      <c r="M12" s="34">
        <v>3.1680000000000001</v>
      </c>
      <c r="N12" s="34">
        <v>5.0000000000000001E-3</v>
      </c>
      <c r="O12" s="3" t="s">
        <v>36</v>
      </c>
    </row>
    <row r="13" spans="1:15" ht="15" customHeight="1">
      <c r="A13" s="15">
        <v>10</v>
      </c>
      <c r="B13" s="35">
        <v>2228</v>
      </c>
      <c r="C13" s="31">
        <v>102.7</v>
      </c>
      <c r="D13" s="33">
        <v>93.9</v>
      </c>
      <c r="E13" s="33">
        <v>44.3</v>
      </c>
      <c r="F13" s="34">
        <v>22.128</v>
      </c>
      <c r="G13" s="34">
        <v>2.2559999999999998</v>
      </c>
      <c r="H13" s="30">
        <v>27000</v>
      </c>
      <c r="I13" s="30">
        <v>2187</v>
      </c>
      <c r="J13" s="51">
        <v>0.5</v>
      </c>
      <c r="K13" s="51">
        <v>3</v>
      </c>
      <c r="L13" s="33">
        <v>4.8</v>
      </c>
      <c r="M13" s="52">
        <v>3.6720000000000002</v>
      </c>
      <c r="N13" s="34">
        <v>4.2999999999999997E-2</v>
      </c>
      <c r="O13" s="3" t="s">
        <v>36</v>
      </c>
    </row>
    <row r="14" spans="1:15" ht="15" customHeight="1">
      <c r="A14" s="15">
        <v>11</v>
      </c>
      <c r="B14" s="30">
        <v>2627</v>
      </c>
      <c r="C14" s="31">
        <v>103.5</v>
      </c>
      <c r="D14" s="31">
        <v>89.2</v>
      </c>
      <c r="E14" s="31">
        <v>45.7</v>
      </c>
      <c r="F14" s="32">
        <v>14.304</v>
      </c>
      <c r="G14" s="32">
        <v>2.2559999999999998</v>
      </c>
      <c r="H14" s="30">
        <v>27000</v>
      </c>
      <c r="I14" s="30">
        <v>2608</v>
      </c>
      <c r="J14" s="33">
        <v>0.5</v>
      </c>
      <c r="K14" s="33">
        <v>3.2</v>
      </c>
      <c r="L14" s="33">
        <v>4.5999999999999996</v>
      </c>
      <c r="M14" s="34">
        <v>5.04</v>
      </c>
      <c r="N14" s="34">
        <v>7.6999999999999999E-2</v>
      </c>
      <c r="O14" s="3" t="s">
        <v>36</v>
      </c>
    </row>
    <row r="15" spans="1:15" ht="15" customHeight="1">
      <c r="A15" s="15">
        <v>12</v>
      </c>
      <c r="B15" s="30">
        <v>2293</v>
      </c>
      <c r="C15" s="31">
        <v>93.3</v>
      </c>
      <c r="D15" s="33">
        <v>84.4</v>
      </c>
      <c r="E15" s="33">
        <v>100</v>
      </c>
      <c r="F15" s="34">
        <v>32.207999999999998</v>
      </c>
      <c r="G15" s="34">
        <v>3.8639999999999999</v>
      </c>
      <c r="H15" s="30">
        <v>31000</v>
      </c>
      <c r="I15" s="30">
        <v>2231</v>
      </c>
      <c r="J15" s="51">
        <v>0.4</v>
      </c>
      <c r="K15" s="51">
        <v>3.2</v>
      </c>
      <c r="L15" s="33">
        <v>4.3</v>
      </c>
      <c r="M15" s="52">
        <v>4.7519999999999998</v>
      </c>
      <c r="N15" s="34">
        <v>9.0999999999999998E-2</v>
      </c>
      <c r="O15" s="3" t="s">
        <v>36</v>
      </c>
    </row>
    <row r="16" spans="1:15" ht="15" customHeight="1">
      <c r="A16" s="15">
        <v>13</v>
      </c>
      <c r="B16" s="30">
        <v>2524</v>
      </c>
      <c r="C16" s="31">
        <v>127</v>
      </c>
      <c r="D16" s="31">
        <v>103.7</v>
      </c>
      <c r="E16" s="31">
        <v>236</v>
      </c>
      <c r="F16" s="32">
        <v>15.071999999999999</v>
      </c>
      <c r="G16" s="32">
        <v>1.224</v>
      </c>
      <c r="H16" s="30">
        <v>25000</v>
      </c>
      <c r="I16" s="30">
        <v>2398</v>
      </c>
      <c r="J16" s="33">
        <v>1</v>
      </c>
      <c r="K16" s="33">
        <v>3.8</v>
      </c>
      <c r="L16" s="33">
        <v>5</v>
      </c>
      <c r="M16" s="34">
        <v>4.8239999999999998</v>
      </c>
      <c r="N16" s="34">
        <v>8.2000000000000003E-2</v>
      </c>
      <c r="O16" s="3" t="s">
        <v>36</v>
      </c>
    </row>
    <row r="17" spans="1:15" ht="15" customHeight="1">
      <c r="A17" s="15">
        <v>14</v>
      </c>
      <c r="B17" s="30">
        <v>2322</v>
      </c>
      <c r="C17" s="33">
        <v>92.5</v>
      </c>
      <c r="D17" s="31">
        <v>89.2</v>
      </c>
      <c r="E17" s="31">
        <v>53.3</v>
      </c>
      <c r="F17" s="32">
        <v>13.44</v>
      </c>
      <c r="G17" s="32">
        <v>1.8480000000000001</v>
      </c>
      <c r="H17" s="30">
        <v>24000</v>
      </c>
      <c r="I17" s="30">
        <v>2072</v>
      </c>
      <c r="J17" s="33">
        <v>0.5</v>
      </c>
      <c r="K17" s="33">
        <v>2.4</v>
      </c>
      <c r="L17" s="33">
        <v>4.5999999999999996</v>
      </c>
      <c r="M17" s="34">
        <v>4.8959999999999999</v>
      </c>
      <c r="N17" s="34">
        <v>0.01</v>
      </c>
      <c r="O17" s="3" t="s">
        <v>36</v>
      </c>
    </row>
    <row r="18" spans="1:15" ht="15" customHeight="1">
      <c r="A18" s="15">
        <v>15</v>
      </c>
      <c r="B18" s="30">
        <v>2652</v>
      </c>
      <c r="C18" s="33">
        <v>101.5</v>
      </c>
      <c r="D18" s="33">
        <v>85</v>
      </c>
      <c r="E18" s="33">
        <v>51.7</v>
      </c>
      <c r="F18" s="34">
        <v>18.239999999999998</v>
      </c>
      <c r="G18" s="34">
        <v>2.016</v>
      </c>
      <c r="H18" s="30">
        <v>23000</v>
      </c>
      <c r="I18" s="30">
        <v>2499</v>
      </c>
      <c r="J18" s="33">
        <v>0.8</v>
      </c>
      <c r="K18" s="33">
        <v>3</v>
      </c>
      <c r="L18" s="33">
        <v>4.8</v>
      </c>
      <c r="M18" s="34">
        <v>4.0679999999999996</v>
      </c>
      <c r="N18" s="34">
        <v>7.6999999999999999E-2</v>
      </c>
      <c r="O18" s="3" t="s">
        <v>36</v>
      </c>
    </row>
    <row r="19" spans="1:15" ht="15" customHeight="1">
      <c r="A19" s="15">
        <v>16</v>
      </c>
      <c r="B19" s="30">
        <v>2755</v>
      </c>
      <c r="C19" s="33">
        <v>92.3</v>
      </c>
      <c r="D19" s="33">
        <v>96.4</v>
      </c>
      <c r="E19" s="33">
        <v>100</v>
      </c>
      <c r="F19" s="34">
        <v>14.352</v>
      </c>
      <c r="G19" s="34">
        <v>1.236</v>
      </c>
      <c r="H19" s="30">
        <v>24000</v>
      </c>
      <c r="I19" s="30">
        <v>2776</v>
      </c>
      <c r="J19" s="33">
        <v>0.5</v>
      </c>
      <c r="K19" s="33">
        <v>1.7</v>
      </c>
      <c r="L19" s="33">
        <v>4.5</v>
      </c>
      <c r="M19" s="34">
        <v>4.1760000000000002</v>
      </c>
      <c r="N19" s="34">
        <v>9.6000000000000002E-2</v>
      </c>
      <c r="O19" s="3" t="s">
        <v>36</v>
      </c>
    </row>
    <row r="20" spans="1:15" ht="15" customHeight="1">
      <c r="A20" s="15">
        <v>17</v>
      </c>
      <c r="B20" s="30">
        <v>2475</v>
      </c>
      <c r="C20" s="33">
        <v>92</v>
      </c>
      <c r="D20" s="33">
        <v>86.2</v>
      </c>
      <c r="E20" s="33">
        <v>56.7</v>
      </c>
      <c r="F20" s="34">
        <v>21.84</v>
      </c>
      <c r="G20" s="34">
        <v>1.776</v>
      </c>
      <c r="H20" s="30">
        <v>26000</v>
      </c>
      <c r="I20" s="30">
        <v>2545</v>
      </c>
      <c r="J20" s="33">
        <v>0.5</v>
      </c>
      <c r="K20" s="33">
        <v>2.2999999999999998</v>
      </c>
      <c r="L20" s="33">
        <v>4</v>
      </c>
      <c r="M20" s="34">
        <v>6.48</v>
      </c>
      <c r="N20" s="34">
        <v>0.154</v>
      </c>
      <c r="O20" s="3" t="s">
        <v>36</v>
      </c>
    </row>
    <row r="21" spans="1:15" ht="15" customHeight="1">
      <c r="A21" s="15">
        <v>18</v>
      </c>
      <c r="B21" s="30">
        <v>2502</v>
      </c>
      <c r="C21" s="33">
        <v>82.6</v>
      </c>
      <c r="D21" s="33">
        <v>74.2</v>
      </c>
      <c r="E21" s="33">
        <v>132</v>
      </c>
      <c r="F21" s="34">
        <v>21.648</v>
      </c>
      <c r="G21" s="34">
        <v>2.8079999999999998</v>
      </c>
      <c r="H21" s="30">
        <v>23000</v>
      </c>
      <c r="I21" s="30">
        <v>2532</v>
      </c>
      <c r="J21" s="33">
        <v>1.2</v>
      </c>
      <c r="K21" s="33">
        <v>3.9</v>
      </c>
      <c r="L21" s="33">
        <v>0.4</v>
      </c>
      <c r="M21" s="34">
        <v>6.8159999999999998</v>
      </c>
      <c r="N21" s="34">
        <v>6.7000000000000004E-2</v>
      </c>
      <c r="O21" s="3" t="s">
        <v>36</v>
      </c>
    </row>
    <row r="22" spans="1:15" ht="15" customHeight="1">
      <c r="A22" s="15">
        <v>19</v>
      </c>
      <c r="B22" s="30">
        <v>2237</v>
      </c>
      <c r="C22" s="33">
        <v>82</v>
      </c>
      <c r="D22" s="33">
        <v>73.400000000000006</v>
      </c>
      <c r="E22" s="33">
        <v>68.599999999999994</v>
      </c>
      <c r="F22" s="34">
        <v>15.263999999999999</v>
      </c>
      <c r="G22" s="34">
        <v>1.44</v>
      </c>
      <c r="H22" s="68">
        <v>22000</v>
      </c>
      <c r="I22" s="30">
        <v>1981</v>
      </c>
      <c r="J22" s="33">
        <v>1</v>
      </c>
      <c r="K22" s="33">
        <v>4.9000000000000004</v>
      </c>
      <c r="L22" s="33">
        <v>1</v>
      </c>
      <c r="M22" s="34">
        <v>6.2880000000000003</v>
      </c>
      <c r="N22" s="34">
        <v>7.6999999999999999E-2</v>
      </c>
      <c r="O22" s="3" t="s">
        <v>36</v>
      </c>
    </row>
    <row r="23" spans="1:15" ht="15" customHeight="1">
      <c r="A23" s="15">
        <v>20</v>
      </c>
      <c r="B23" s="30">
        <v>2027</v>
      </c>
      <c r="C23" s="33">
        <v>97.4</v>
      </c>
      <c r="D23" s="33">
        <v>88</v>
      </c>
      <c r="E23" s="33">
        <v>110</v>
      </c>
      <c r="F23" s="34">
        <v>11.736000000000001</v>
      </c>
      <c r="G23" s="34">
        <v>0.56399999999999995</v>
      </c>
      <c r="H23" s="30">
        <v>24000</v>
      </c>
      <c r="I23" s="30">
        <v>1808</v>
      </c>
      <c r="J23" s="33">
        <v>0.8</v>
      </c>
      <c r="K23" s="33">
        <v>3.4</v>
      </c>
      <c r="L23" s="33">
        <v>4.5</v>
      </c>
      <c r="M23" s="34">
        <v>4.1040000000000001</v>
      </c>
      <c r="N23" s="34">
        <v>6.2E-2</v>
      </c>
      <c r="O23" s="3" t="s">
        <v>36</v>
      </c>
    </row>
    <row r="24" spans="1:15" ht="15" customHeight="1">
      <c r="A24" s="15">
        <v>21</v>
      </c>
      <c r="B24" s="30">
        <v>2052</v>
      </c>
      <c r="C24" s="33">
        <v>86.4</v>
      </c>
      <c r="D24" s="31">
        <v>73</v>
      </c>
      <c r="E24" s="31">
        <v>37.700000000000003</v>
      </c>
      <c r="F24" s="32">
        <v>12.72</v>
      </c>
      <c r="G24" s="32">
        <v>1.536</v>
      </c>
      <c r="H24" s="30">
        <v>22000</v>
      </c>
      <c r="I24" s="30">
        <v>1921</v>
      </c>
      <c r="J24" s="33">
        <v>0.8</v>
      </c>
      <c r="K24" s="33">
        <v>3.7</v>
      </c>
      <c r="L24" s="33">
        <v>3.3</v>
      </c>
      <c r="M24" s="34">
        <v>5.8319999999999999</v>
      </c>
      <c r="N24" s="34">
        <v>2.9000000000000001E-2</v>
      </c>
      <c r="O24" s="3" t="s">
        <v>36</v>
      </c>
    </row>
    <row r="25" spans="1:15" ht="15" customHeight="1">
      <c r="A25" s="15">
        <v>22</v>
      </c>
      <c r="B25" s="30">
        <v>2526</v>
      </c>
      <c r="C25" s="33">
        <v>99.2</v>
      </c>
      <c r="D25" s="31">
        <v>91.5</v>
      </c>
      <c r="E25" s="31">
        <v>62.9</v>
      </c>
      <c r="F25" s="32">
        <v>20.48</v>
      </c>
      <c r="G25" s="32">
        <v>1.512</v>
      </c>
      <c r="H25" s="30">
        <v>21000</v>
      </c>
      <c r="I25" s="30">
        <v>2587</v>
      </c>
      <c r="J25" s="33">
        <v>1</v>
      </c>
      <c r="K25" s="33">
        <v>3.9</v>
      </c>
      <c r="L25" s="33">
        <v>2.8</v>
      </c>
      <c r="M25" s="34">
        <v>5.1840000000000002</v>
      </c>
      <c r="N25" s="34">
        <v>5.0000000000000001E-3</v>
      </c>
      <c r="O25" s="3" t="s">
        <v>36</v>
      </c>
    </row>
    <row r="26" spans="1:15" ht="15" customHeight="1">
      <c r="A26" s="15">
        <v>23</v>
      </c>
      <c r="B26" s="30">
        <v>2385</v>
      </c>
      <c r="C26" s="33">
        <v>105</v>
      </c>
      <c r="D26" s="31">
        <v>92.4</v>
      </c>
      <c r="E26" s="31">
        <v>56.7</v>
      </c>
      <c r="F26" s="32">
        <v>24.047999999999998</v>
      </c>
      <c r="G26" s="32">
        <v>2.472</v>
      </c>
      <c r="H26" s="30">
        <v>25000</v>
      </c>
      <c r="I26" s="30">
        <v>2228</v>
      </c>
      <c r="J26" s="33">
        <v>1.1000000000000001</v>
      </c>
      <c r="K26" s="33">
        <v>3.9</v>
      </c>
      <c r="L26" s="33">
        <v>3.5</v>
      </c>
      <c r="M26" s="34">
        <v>5.5439999999999996</v>
      </c>
      <c r="N26" s="34">
        <v>2.9000000000000001E-2</v>
      </c>
      <c r="O26" s="3" t="s">
        <v>36</v>
      </c>
    </row>
    <row r="27" spans="1:15" ht="15" customHeight="1">
      <c r="A27" s="15">
        <v>24</v>
      </c>
      <c r="B27" s="30">
        <v>1973</v>
      </c>
      <c r="C27" s="33">
        <v>134.30000000000001</v>
      </c>
      <c r="D27" s="31">
        <v>102.2</v>
      </c>
      <c r="E27" s="31">
        <v>34</v>
      </c>
      <c r="F27" s="32">
        <v>16.175999999999998</v>
      </c>
      <c r="G27" s="32">
        <v>1.488</v>
      </c>
      <c r="H27" s="30">
        <v>30000</v>
      </c>
      <c r="I27" s="30">
        <v>1851</v>
      </c>
      <c r="J27" s="33">
        <v>0.3</v>
      </c>
      <c r="K27" s="33">
        <v>3.3</v>
      </c>
      <c r="L27" s="33">
        <v>3.5</v>
      </c>
      <c r="M27" s="34">
        <v>4.968</v>
      </c>
      <c r="N27" s="34">
        <v>3.4000000000000002E-2</v>
      </c>
      <c r="O27" s="3" t="s">
        <v>36</v>
      </c>
    </row>
    <row r="28" spans="1:15" ht="15" customHeight="1">
      <c r="A28" s="15">
        <v>25</v>
      </c>
      <c r="B28" s="30">
        <v>1997</v>
      </c>
      <c r="C28" s="33">
        <v>89.8</v>
      </c>
      <c r="D28" s="31">
        <v>76.8</v>
      </c>
      <c r="E28" s="31">
        <v>56</v>
      </c>
      <c r="F28" s="32">
        <v>19.440000000000001</v>
      </c>
      <c r="G28" s="32">
        <v>1.968</v>
      </c>
      <c r="H28" s="30">
        <v>33000</v>
      </c>
      <c r="I28" s="30">
        <v>1812</v>
      </c>
      <c r="J28" s="33">
        <v>0.1</v>
      </c>
      <c r="K28" s="33">
        <v>4.2</v>
      </c>
      <c r="L28" s="33">
        <v>3.8</v>
      </c>
      <c r="M28" s="34">
        <v>6.048</v>
      </c>
      <c r="N28" s="34">
        <v>9.6000000000000002E-2</v>
      </c>
      <c r="O28" s="3" t="s">
        <v>36</v>
      </c>
    </row>
    <row r="29" spans="1:15" ht="15" customHeight="1">
      <c r="A29" s="15">
        <v>26</v>
      </c>
      <c r="B29" s="30">
        <v>2369</v>
      </c>
      <c r="C29" s="33">
        <v>134.5</v>
      </c>
      <c r="D29" s="31">
        <v>97.3</v>
      </c>
      <c r="E29" s="31">
        <v>58.3</v>
      </c>
      <c r="F29" s="32">
        <v>23.808</v>
      </c>
      <c r="G29" s="32">
        <v>2.4239999999999999</v>
      </c>
      <c r="H29" s="30">
        <v>34000</v>
      </c>
      <c r="I29" s="30">
        <v>2459</v>
      </c>
      <c r="J29" s="33">
        <v>0.4</v>
      </c>
      <c r="K29" s="33">
        <v>4</v>
      </c>
      <c r="L29" s="33">
        <v>1.2</v>
      </c>
      <c r="M29" s="34">
        <v>4.968</v>
      </c>
      <c r="N29" s="34">
        <v>7.6999999999999999E-2</v>
      </c>
      <c r="O29" s="3" t="s">
        <v>36</v>
      </c>
    </row>
    <row r="30" spans="1:15" ht="15" customHeight="1">
      <c r="A30" s="15">
        <v>27</v>
      </c>
      <c r="B30" s="30">
        <v>2392</v>
      </c>
      <c r="C30" s="33">
        <v>114.3</v>
      </c>
      <c r="D30" s="31">
        <v>92.3</v>
      </c>
      <c r="E30" s="31">
        <v>165</v>
      </c>
      <c r="F30" s="32">
        <v>19.440000000000001</v>
      </c>
      <c r="G30" s="32">
        <v>0.40799999999999997</v>
      </c>
      <c r="H30" s="30">
        <v>32000</v>
      </c>
      <c r="I30" s="30">
        <v>2404</v>
      </c>
      <c r="J30" s="33">
        <v>0.1</v>
      </c>
      <c r="K30" s="33">
        <v>3.7</v>
      </c>
      <c r="L30" s="33">
        <v>2</v>
      </c>
      <c r="M30" s="34">
        <v>4.056</v>
      </c>
      <c r="N30" s="34">
        <v>4.8000000000000001E-2</v>
      </c>
      <c r="O30" s="3" t="s">
        <v>36</v>
      </c>
    </row>
    <row r="31" spans="1:15" ht="15" customHeight="1">
      <c r="A31" s="15">
        <v>28</v>
      </c>
      <c r="B31" s="30">
        <v>2474</v>
      </c>
      <c r="C31" s="33">
        <v>81.099999999999994</v>
      </c>
      <c r="D31" s="31">
        <v>89</v>
      </c>
      <c r="E31" s="31">
        <v>78.599999999999994</v>
      </c>
      <c r="F31" s="32">
        <v>26</v>
      </c>
      <c r="G31" s="32">
        <v>1.728</v>
      </c>
      <c r="H31" s="30">
        <v>32000</v>
      </c>
      <c r="I31" s="30">
        <v>2468</v>
      </c>
      <c r="J31" s="33">
        <v>0.4</v>
      </c>
      <c r="K31" s="33">
        <v>4.4000000000000004</v>
      </c>
      <c r="L31" s="33">
        <v>1.6</v>
      </c>
      <c r="M31" s="34">
        <v>4.7359999999999998</v>
      </c>
      <c r="N31" s="34">
        <v>4.2999999999999997E-2</v>
      </c>
      <c r="O31" s="3" t="s">
        <v>36</v>
      </c>
    </row>
    <row r="32" spans="1:15" ht="15" customHeight="1">
      <c r="A32" s="15">
        <v>29</v>
      </c>
      <c r="B32" s="30">
        <v>1931</v>
      </c>
      <c r="C32" s="33">
        <v>85.2</v>
      </c>
      <c r="D32" s="31">
        <v>83.4</v>
      </c>
      <c r="E32" s="31">
        <v>87.1</v>
      </c>
      <c r="F32" s="32">
        <v>20.96</v>
      </c>
      <c r="G32" s="32">
        <v>1.536</v>
      </c>
      <c r="H32" s="30">
        <v>33000</v>
      </c>
      <c r="I32" s="30">
        <v>2054</v>
      </c>
      <c r="J32" s="33">
        <v>0.5</v>
      </c>
      <c r="K32" s="33">
        <v>4.5</v>
      </c>
      <c r="L32" s="33">
        <v>1.4</v>
      </c>
      <c r="M32" s="34">
        <v>4.8959999999999999</v>
      </c>
      <c r="N32" s="34">
        <v>3.4000000000000002E-2</v>
      </c>
      <c r="O32" s="3" t="s">
        <v>36</v>
      </c>
    </row>
    <row r="33" spans="1:15" ht="15" customHeight="1">
      <c r="A33" s="15">
        <v>30</v>
      </c>
      <c r="B33" s="30">
        <v>1980</v>
      </c>
      <c r="C33" s="33">
        <v>103</v>
      </c>
      <c r="D33" s="31">
        <v>94.3</v>
      </c>
      <c r="E33" s="31">
        <v>58.3</v>
      </c>
      <c r="F33" s="32">
        <v>23.664000000000001</v>
      </c>
      <c r="G33" s="32">
        <v>2.3279999999999998</v>
      </c>
      <c r="H33" s="30">
        <v>32000</v>
      </c>
      <c r="I33" s="30">
        <v>1949</v>
      </c>
      <c r="J33" s="33">
        <v>0.4</v>
      </c>
      <c r="K33" s="33">
        <v>4.3</v>
      </c>
      <c r="L33" s="33">
        <v>1.5</v>
      </c>
      <c r="M33" s="34">
        <v>4.1280000000000001</v>
      </c>
      <c r="N33" s="34">
        <v>3.4000000000000002E-2</v>
      </c>
      <c r="O33" s="3" t="s">
        <v>36</v>
      </c>
    </row>
    <row r="34" spans="1:15" ht="15" customHeight="1">
      <c r="A34" s="15">
        <v>31</v>
      </c>
      <c r="B34" s="30">
        <v>2024</v>
      </c>
      <c r="C34" s="31">
        <v>99.4</v>
      </c>
      <c r="D34" s="31">
        <v>87.8</v>
      </c>
      <c r="E34" s="31">
        <v>93.3</v>
      </c>
      <c r="F34" s="32">
        <v>23.568000000000001</v>
      </c>
      <c r="G34" s="32">
        <v>2.88</v>
      </c>
      <c r="H34" s="30">
        <v>33000</v>
      </c>
      <c r="I34" s="30">
        <v>2283</v>
      </c>
      <c r="J34" s="33">
        <v>0.2</v>
      </c>
      <c r="K34" s="33">
        <v>4.2</v>
      </c>
      <c r="L34" s="33">
        <v>3.6</v>
      </c>
      <c r="M34" s="34">
        <v>4.3680000000000003</v>
      </c>
      <c r="N34" s="34">
        <v>5.8000000000000003E-2</v>
      </c>
      <c r="O34" s="3" t="s">
        <v>36</v>
      </c>
    </row>
    <row r="35" spans="1:15" ht="15" customHeight="1">
      <c r="A35" s="65" t="s">
        <v>35</v>
      </c>
      <c r="B35" s="3">
        <f>SUM(B4:B34)</f>
        <v>72415</v>
      </c>
      <c r="C35" s="16">
        <f t="shared" ref="C35:N35" si="0">SUM(C4:C34)</f>
        <v>3069.6000000000004</v>
      </c>
      <c r="D35" s="16">
        <f t="shared" si="0"/>
        <v>2684.1000000000013</v>
      </c>
      <c r="E35" s="16">
        <f t="shared" si="0"/>
        <v>2580.1000000000004</v>
      </c>
      <c r="F35" s="4">
        <f t="shared" si="0"/>
        <v>649.81600000000014</v>
      </c>
      <c r="G35" s="4">
        <f t="shared" si="0"/>
        <v>66.695999999999998</v>
      </c>
      <c r="H35" s="3">
        <f t="shared" si="0"/>
        <v>862000</v>
      </c>
      <c r="I35" s="3">
        <f t="shared" si="0"/>
        <v>70930</v>
      </c>
      <c r="J35" s="16">
        <f t="shared" si="0"/>
        <v>19.200000000000003</v>
      </c>
      <c r="K35" s="16">
        <f t="shared" si="0"/>
        <v>113.30000000000003</v>
      </c>
      <c r="L35" s="16">
        <f t="shared" si="0"/>
        <v>112.19999999999999</v>
      </c>
      <c r="M35" s="4">
        <f t="shared" si="0"/>
        <v>151.71199999999999</v>
      </c>
      <c r="N35" s="4">
        <f t="shared" si="0"/>
        <v>1.8409999999999997</v>
      </c>
      <c r="O35" s="3" t="s">
        <v>36</v>
      </c>
    </row>
    <row r="36" spans="1:15" ht="20.100000000000001" customHeight="1">
      <c r="A36" s="65" t="s">
        <v>2</v>
      </c>
      <c r="B36" s="3">
        <f>MIN(B4:B34)</f>
        <v>1931</v>
      </c>
      <c r="C36" s="16">
        <f t="shared" ref="C36:N36" si="1">MIN(C4:C34)</f>
        <v>81.099999999999994</v>
      </c>
      <c r="D36" s="16">
        <f t="shared" si="1"/>
        <v>71.8</v>
      </c>
      <c r="E36" s="16">
        <f t="shared" si="1"/>
        <v>34</v>
      </c>
      <c r="F36" s="4">
        <f t="shared" si="1"/>
        <v>11.736000000000001</v>
      </c>
      <c r="G36" s="4">
        <f t="shared" si="1"/>
        <v>0.40799999999999997</v>
      </c>
      <c r="H36" s="3">
        <f t="shared" si="1"/>
        <v>21000</v>
      </c>
      <c r="I36" s="3">
        <f t="shared" si="1"/>
        <v>1808</v>
      </c>
      <c r="J36" s="16">
        <f t="shared" si="1"/>
        <v>0.1</v>
      </c>
      <c r="K36" s="16">
        <f t="shared" si="1"/>
        <v>1.7</v>
      </c>
      <c r="L36" s="16">
        <f t="shared" si="1"/>
        <v>0.4</v>
      </c>
      <c r="M36" s="4">
        <f t="shared" si="1"/>
        <v>3.1680000000000001</v>
      </c>
      <c r="N36" s="4">
        <f t="shared" si="1"/>
        <v>5.0000000000000001E-3</v>
      </c>
      <c r="O36" s="3" t="s">
        <v>36</v>
      </c>
    </row>
    <row r="37" spans="1:15" ht="20.100000000000001" customHeight="1">
      <c r="A37" s="65" t="s">
        <v>3</v>
      </c>
      <c r="B37" s="3">
        <f>MAX(B4:B34)</f>
        <v>2835</v>
      </c>
      <c r="C37" s="16">
        <f t="shared" ref="C37:N37" si="2">MAX(C4:C34)</f>
        <v>141</v>
      </c>
      <c r="D37" s="16">
        <f t="shared" si="2"/>
        <v>103.7</v>
      </c>
      <c r="E37" s="16">
        <f t="shared" si="2"/>
        <v>236</v>
      </c>
      <c r="F37" s="4">
        <f t="shared" si="2"/>
        <v>36.24</v>
      </c>
      <c r="G37" s="4">
        <f t="shared" si="2"/>
        <v>4.2240000000000002</v>
      </c>
      <c r="H37" s="3">
        <f t="shared" si="2"/>
        <v>34000</v>
      </c>
      <c r="I37" s="3">
        <f t="shared" si="2"/>
        <v>2902</v>
      </c>
      <c r="J37" s="16">
        <f t="shared" si="2"/>
        <v>1.6</v>
      </c>
      <c r="K37" s="16">
        <f t="shared" si="2"/>
        <v>5.0999999999999996</v>
      </c>
      <c r="L37" s="16">
        <f t="shared" si="2"/>
        <v>5.2</v>
      </c>
      <c r="M37" s="4">
        <f t="shared" si="2"/>
        <v>6.8159999999999998</v>
      </c>
      <c r="N37" s="4">
        <f t="shared" si="2"/>
        <v>0.154</v>
      </c>
      <c r="O37" s="3" t="s">
        <v>36</v>
      </c>
    </row>
    <row r="38" spans="1:15" ht="19.5" customHeight="1">
      <c r="A38" s="65" t="s">
        <v>4</v>
      </c>
      <c r="B38" s="3">
        <f>AVERAGE(B4:B34)</f>
        <v>2335.9677419354839</v>
      </c>
      <c r="C38" s="16">
        <f t="shared" ref="C38:N38" si="3">AVERAGE(C4:C34)</f>
        <v>99.019354838709688</v>
      </c>
      <c r="D38" s="16">
        <f t="shared" si="3"/>
        <v>86.583870967741973</v>
      </c>
      <c r="E38" s="16">
        <f t="shared" si="3"/>
        <v>83.229032258064521</v>
      </c>
      <c r="F38" s="4">
        <f t="shared" si="3"/>
        <v>20.961806451612908</v>
      </c>
      <c r="G38" s="4">
        <f t="shared" si="3"/>
        <v>2.1514838709677417</v>
      </c>
      <c r="H38" s="3">
        <f>ROUND((AVERAGE(H4:H34)),-3)</f>
        <v>28000</v>
      </c>
      <c r="I38" s="3">
        <f t="shared" si="3"/>
        <v>2288.0645161290322</v>
      </c>
      <c r="J38" s="16">
        <f t="shared" si="3"/>
        <v>0.61935483870967756</v>
      </c>
      <c r="K38" s="16">
        <f t="shared" si="3"/>
        <v>3.6548387096774202</v>
      </c>
      <c r="L38" s="16">
        <f t="shared" si="3"/>
        <v>3.6193548387096772</v>
      </c>
      <c r="M38" s="4">
        <f t="shared" si="3"/>
        <v>4.8939354838709672</v>
      </c>
      <c r="N38" s="4">
        <f t="shared" si="3"/>
        <v>5.9387096774193543E-2</v>
      </c>
      <c r="O38" s="3" t="s">
        <v>36</v>
      </c>
    </row>
    <row r="43" spans="1:15">
      <c r="C43" s="70"/>
      <c r="D43" s="69"/>
      <c r="E43" s="69"/>
      <c r="F43" s="69"/>
      <c r="G43" s="69"/>
      <c r="H43" s="69"/>
      <c r="I43" s="69"/>
      <c r="J43" s="70"/>
      <c r="K43" s="69"/>
      <c r="L43" s="69"/>
      <c r="M43" s="69"/>
      <c r="N43" s="69"/>
    </row>
  </sheetData>
  <mergeCells count="6">
    <mergeCell ref="B1:O1"/>
    <mergeCell ref="A2:A3"/>
    <mergeCell ref="B2:B3"/>
    <mergeCell ref="C2:H2"/>
    <mergeCell ref="I2:I3"/>
    <mergeCell ref="J2:O2"/>
  </mergeCells>
  <phoneticPr fontId="2" type="noConversion"/>
  <conditionalFormatting sqref="K23:K34 K2:K3 K5:K21 K39:K42 K44:K65536">
    <cfRule type="cellIs" dxfId="862" priority="146" stopIfTrue="1" operator="greaterThan">
      <formula>40</formula>
    </cfRule>
  </conditionalFormatting>
  <conditionalFormatting sqref="J23:J34 J2:J3 J5:J21 J39:J42 J44:J65536">
    <cfRule type="cellIs" dxfId="861" priority="145" stopIfTrue="1" operator="greaterThan">
      <formula>10</formula>
    </cfRule>
  </conditionalFormatting>
  <conditionalFormatting sqref="L23:L34 L2:L3 L5:L21 L39:L42 L44:L65536">
    <cfRule type="cellIs" dxfId="860" priority="144" stopIfTrue="1" operator="greaterThan">
      <formula>10</formula>
    </cfRule>
  </conditionalFormatting>
  <conditionalFormatting sqref="M23:M34 M2:M3 M5:M21 M39:M42 M44:M65536">
    <cfRule type="cellIs" dxfId="859" priority="143" stopIfTrue="1" operator="greaterThan">
      <formula>20</formula>
    </cfRule>
  </conditionalFormatting>
  <conditionalFormatting sqref="N23:N34 N2:N3 N5:N21 N39:N42 N44:N65536">
    <cfRule type="cellIs" dxfId="858" priority="142" stopIfTrue="1" operator="greaterThan">
      <formula>2</formula>
    </cfRule>
  </conditionalFormatting>
  <conditionalFormatting sqref="O2:O65536">
    <cfRule type="cellIs" dxfId="857" priority="141" stopIfTrue="1" operator="greaterThan">
      <formula>3000</formula>
    </cfRule>
  </conditionalFormatting>
  <conditionalFormatting sqref="K13:K14">
    <cfRule type="cellIs" dxfId="856" priority="140" stopIfTrue="1" operator="greaterThan">
      <formula>40</formula>
    </cfRule>
  </conditionalFormatting>
  <conditionalFormatting sqref="J13:J14">
    <cfRule type="cellIs" dxfId="855" priority="139" stopIfTrue="1" operator="greaterThan">
      <formula>10</formula>
    </cfRule>
  </conditionalFormatting>
  <conditionalFormatting sqref="L13:L14">
    <cfRule type="cellIs" dxfId="854" priority="138" stopIfTrue="1" operator="greaterThan">
      <formula>10</formula>
    </cfRule>
  </conditionalFormatting>
  <conditionalFormatting sqref="M13:M14">
    <cfRule type="cellIs" dxfId="853" priority="137" stopIfTrue="1" operator="greaterThan">
      <formula>20</formula>
    </cfRule>
  </conditionalFormatting>
  <conditionalFormatting sqref="N13:N14">
    <cfRule type="cellIs" dxfId="852" priority="136" stopIfTrue="1" operator="greaterThan">
      <formula>2</formula>
    </cfRule>
  </conditionalFormatting>
  <conditionalFormatting sqref="K13">
    <cfRule type="cellIs" dxfId="851" priority="135" stopIfTrue="1" operator="greaterThan">
      <formula>40</formula>
    </cfRule>
  </conditionalFormatting>
  <conditionalFormatting sqref="L13">
    <cfRule type="cellIs" dxfId="850" priority="134" stopIfTrue="1" operator="greaterThan">
      <formula>10</formula>
    </cfRule>
  </conditionalFormatting>
  <conditionalFormatting sqref="M13">
    <cfRule type="cellIs" dxfId="849" priority="133" stopIfTrue="1" operator="greaterThan">
      <formula>20</formula>
    </cfRule>
  </conditionalFormatting>
  <conditionalFormatting sqref="N13">
    <cfRule type="cellIs" dxfId="848" priority="132" stopIfTrue="1" operator="greaterThan">
      <formula>2</formula>
    </cfRule>
  </conditionalFormatting>
  <conditionalFormatting sqref="K14">
    <cfRule type="cellIs" dxfId="847" priority="131" stopIfTrue="1" operator="greaterThan">
      <formula>40</formula>
    </cfRule>
  </conditionalFormatting>
  <conditionalFormatting sqref="J14">
    <cfRule type="cellIs" dxfId="846" priority="130" stopIfTrue="1" operator="greaterThan">
      <formula>10</formula>
    </cfRule>
  </conditionalFormatting>
  <conditionalFormatting sqref="L14">
    <cfRule type="cellIs" dxfId="845" priority="129" stopIfTrue="1" operator="greaterThan">
      <formula>10</formula>
    </cfRule>
  </conditionalFormatting>
  <conditionalFormatting sqref="M14">
    <cfRule type="cellIs" dxfId="844" priority="128" stopIfTrue="1" operator="greaterThan">
      <formula>20</formula>
    </cfRule>
  </conditionalFormatting>
  <conditionalFormatting sqref="N14">
    <cfRule type="cellIs" dxfId="843" priority="127" stopIfTrue="1" operator="greaterThan">
      <formula>2</formula>
    </cfRule>
  </conditionalFormatting>
  <conditionalFormatting sqref="K17">
    <cfRule type="cellIs" dxfId="842" priority="126" stopIfTrue="1" operator="greaterThan">
      <formula>40</formula>
    </cfRule>
  </conditionalFormatting>
  <conditionalFormatting sqref="J17">
    <cfRule type="cellIs" dxfId="841" priority="125" stopIfTrue="1" operator="greaterThan">
      <formula>10</formula>
    </cfRule>
  </conditionalFormatting>
  <conditionalFormatting sqref="L17">
    <cfRule type="cellIs" dxfId="840" priority="124" stopIfTrue="1" operator="greaterThan">
      <formula>10</formula>
    </cfRule>
  </conditionalFormatting>
  <conditionalFormatting sqref="M17">
    <cfRule type="cellIs" dxfId="839" priority="123" stopIfTrue="1" operator="greaterThan">
      <formula>20</formula>
    </cfRule>
  </conditionalFormatting>
  <conditionalFormatting sqref="N17">
    <cfRule type="cellIs" dxfId="838" priority="122" stopIfTrue="1" operator="greaterThan">
      <formula>2</formula>
    </cfRule>
  </conditionalFormatting>
  <conditionalFormatting sqref="K17">
    <cfRule type="cellIs" dxfId="837" priority="121" stopIfTrue="1" operator="greaterThan">
      <formula>40</formula>
    </cfRule>
  </conditionalFormatting>
  <conditionalFormatting sqref="J17">
    <cfRule type="cellIs" dxfId="836" priority="120" stopIfTrue="1" operator="greaterThan">
      <formula>10</formula>
    </cfRule>
  </conditionalFormatting>
  <conditionalFormatting sqref="L17">
    <cfRule type="cellIs" dxfId="835" priority="119" stopIfTrue="1" operator="greaterThan">
      <formula>10</formula>
    </cfRule>
  </conditionalFormatting>
  <conditionalFormatting sqref="M17">
    <cfRule type="cellIs" dxfId="834" priority="118" stopIfTrue="1" operator="greaterThan">
      <formula>20</formula>
    </cfRule>
  </conditionalFormatting>
  <conditionalFormatting sqref="N17">
    <cfRule type="cellIs" dxfId="833" priority="117" stopIfTrue="1" operator="greaterThan">
      <formula>2</formula>
    </cfRule>
  </conditionalFormatting>
  <conditionalFormatting sqref="K21">
    <cfRule type="cellIs" dxfId="832" priority="116" stopIfTrue="1" operator="greaterThan">
      <formula>40</formula>
    </cfRule>
  </conditionalFormatting>
  <conditionalFormatting sqref="J21">
    <cfRule type="cellIs" dxfId="831" priority="115" stopIfTrue="1" operator="greaterThan">
      <formula>10</formula>
    </cfRule>
  </conditionalFormatting>
  <conditionalFormatting sqref="L21">
    <cfRule type="cellIs" dxfId="830" priority="114" stopIfTrue="1" operator="greaterThan">
      <formula>10</formula>
    </cfRule>
  </conditionalFormatting>
  <conditionalFormatting sqref="M21">
    <cfRule type="cellIs" dxfId="829" priority="113" stopIfTrue="1" operator="greaterThan">
      <formula>20</formula>
    </cfRule>
  </conditionalFormatting>
  <conditionalFormatting sqref="N21">
    <cfRule type="cellIs" dxfId="828" priority="112" stopIfTrue="1" operator="greaterThan">
      <formula>2</formula>
    </cfRule>
  </conditionalFormatting>
  <conditionalFormatting sqref="K21">
    <cfRule type="cellIs" dxfId="827" priority="111" stopIfTrue="1" operator="greaterThan">
      <formula>40</formula>
    </cfRule>
  </conditionalFormatting>
  <conditionalFormatting sqref="J21">
    <cfRule type="cellIs" dxfId="826" priority="110" stopIfTrue="1" operator="greaterThan">
      <formula>10</formula>
    </cfRule>
  </conditionalFormatting>
  <conditionalFormatting sqref="L21">
    <cfRule type="cellIs" dxfId="825" priority="109" stopIfTrue="1" operator="greaterThan">
      <formula>10</formula>
    </cfRule>
  </conditionalFormatting>
  <conditionalFormatting sqref="M21">
    <cfRule type="cellIs" dxfId="824" priority="108" stopIfTrue="1" operator="greaterThan">
      <formula>20</formula>
    </cfRule>
  </conditionalFormatting>
  <conditionalFormatting sqref="N21">
    <cfRule type="cellIs" dxfId="823" priority="107" stopIfTrue="1" operator="greaterThan">
      <formula>2</formula>
    </cfRule>
  </conditionalFormatting>
  <conditionalFormatting sqref="K27">
    <cfRule type="cellIs" dxfId="822" priority="98" stopIfTrue="1" operator="greaterThan">
      <formula>40</formula>
    </cfRule>
  </conditionalFormatting>
  <conditionalFormatting sqref="J27">
    <cfRule type="cellIs" dxfId="821" priority="97" stopIfTrue="1" operator="greaterThan">
      <formula>10</formula>
    </cfRule>
  </conditionalFormatting>
  <conditionalFormatting sqref="L27">
    <cfRule type="cellIs" dxfId="820" priority="96" stopIfTrue="1" operator="greaterThan">
      <formula>10</formula>
    </cfRule>
  </conditionalFormatting>
  <conditionalFormatting sqref="M27">
    <cfRule type="cellIs" dxfId="819" priority="95" stopIfTrue="1" operator="greaterThan">
      <formula>20</formula>
    </cfRule>
  </conditionalFormatting>
  <conditionalFormatting sqref="N27">
    <cfRule type="cellIs" dxfId="818" priority="94" stopIfTrue="1" operator="greaterThan">
      <formula>2</formula>
    </cfRule>
  </conditionalFormatting>
  <conditionalFormatting sqref="K27">
    <cfRule type="cellIs" dxfId="817" priority="93" stopIfTrue="1" operator="greaterThan">
      <formula>40</formula>
    </cfRule>
  </conditionalFormatting>
  <conditionalFormatting sqref="J27">
    <cfRule type="cellIs" dxfId="816" priority="92" stopIfTrue="1" operator="greaterThan">
      <formula>10</formula>
    </cfRule>
  </conditionalFormatting>
  <conditionalFormatting sqref="L27">
    <cfRule type="cellIs" dxfId="815" priority="91" stopIfTrue="1" operator="greaterThan">
      <formula>10</formula>
    </cfRule>
  </conditionalFormatting>
  <conditionalFormatting sqref="M27">
    <cfRule type="cellIs" dxfId="814" priority="90" stopIfTrue="1" operator="greaterThan">
      <formula>20</formula>
    </cfRule>
  </conditionalFormatting>
  <conditionalFormatting sqref="N27">
    <cfRule type="cellIs" dxfId="813" priority="89" stopIfTrue="1" operator="greaterThan">
      <formula>2</formula>
    </cfRule>
  </conditionalFormatting>
  <conditionalFormatting sqref="K27">
    <cfRule type="cellIs" dxfId="812" priority="88" stopIfTrue="1" operator="greaterThan">
      <formula>40</formula>
    </cfRule>
  </conditionalFormatting>
  <conditionalFormatting sqref="J27">
    <cfRule type="cellIs" dxfId="811" priority="87" stopIfTrue="1" operator="greaterThan">
      <formula>10</formula>
    </cfRule>
  </conditionalFormatting>
  <conditionalFormatting sqref="L27">
    <cfRule type="cellIs" dxfId="810" priority="86" stopIfTrue="1" operator="greaterThan">
      <formula>10</formula>
    </cfRule>
  </conditionalFormatting>
  <conditionalFormatting sqref="M27">
    <cfRule type="cellIs" dxfId="809" priority="85" stopIfTrue="1" operator="greaterThan">
      <formula>20</formula>
    </cfRule>
  </conditionalFormatting>
  <conditionalFormatting sqref="N27">
    <cfRule type="cellIs" dxfId="808" priority="84" stopIfTrue="1" operator="greaterThan">
      <formula>2</formula>
    </cfRule>
  </conditionalFormatting>
  <conditionalFormatting sqref="K27">
    <cfRule type="cellIs" dxfId="807" priority="83" stopIfTrue="1" operator="greaterThan">
      <formula>40</formula>
    </cfRule>
  </conditionalFormatting>
  <conditionalFormatting sqref="J27">
    <cfRule type="cellIs" dxfId="806" priority="82" stopIfTrue="1" operator="greaterThan">
      <formula>10</formula>
    </cfRule>
  </conditionalFormatting>
  <conditionalFormatting sqref="L27">
    <cfRule type="cellIs" dxfId="805" priority="81" stopIfTrue="1" operator="greaterThan">
      <formula>10</formula>
    </cfRule>
  </conditionalFormatting>
  <conditionalFormatting sqref="M27">
    <cfRule type="cellIs" dxfId="804" priority="80" stopIfTrue="1" operator="greaterThan">
      <formula>20</formula>
    </cfRule>
  </conditionalFormatting>
  <conditionalFormatting sqref="N27">
    <cfRule type="cellIs" dxfId="803" priority="79" stopIfTrue="1" operator="greaterThan">
      <formula>2</formula>
    </cfRule>
  </conditionalFormatting>
  <conditionalFormatting sqref="K28">
    <cfRule type="cellIs" dxfId="802" priority="78" stopIfTrue="1" operator="greaterThan">
      <formula>40</formula>
    </cfRule>
  </conditionalFormatting>
  <conditionalFormatting sqref="J28">
    <cfRule type="cellIs" dxfId="801" priority="77" stopIfTrue="1" operator="greaterThan">
      <formula>10</formula>
    </cfRule>
  </conditionalFormatting>
  <conditionalFormatting sqref="L28">
    <cfRule type="cellIs" dxfId="800" priority="76" stopIfTrue="1" operator="greaterThan">
      <formula>10</formula>
    </cfRule>
  </conditionalFormatting>
  <conditionalFormatting sqref="M28">
    <cfRule type="cellIs" dxfId="799" priority="75" stopIfTrue="1" operator="greaterThan">
      <formula>20</formula>
    </cfRule>
  </conditionalFormatting>
  <conditionalFormatting sqref="N28">
    <cfRule type="cellIs" dxfId="798" priority="74" stopIfTrue="1" operator="greaterThan">
      <formula>2</formula>
    </cfRule>
  </conditionalFormatting>
  <conditionalFormatting sqref="K28">
    <cfRule type="cellIs" dxfId="797" priority="73" stopIfTrue="1" operator="greaterThan">
      <formula>40</formula>
    </cfRule>
  </conditionalFormatting>
  <conditionalFormatting sqref="J28">
    <cfRule type="cellIs" dxfId="796" priority="72" stopIfTrue="1" operator="greaterThan">
      <formula>10</formula>
    </cfRule>
  </conditionalFormatting>
  <conditionalFormatting sqref="L28">
    <cfRule type="cellIs" dxfId="795" priority="71" stopIfTrue="1" operator="greaterThan">
      <formula>10</formula>
    </cfRule>
  </conditionalFormatting>
  <conditionalFormatting sqref="M28">
    <cfRule type="cellIs" dxfId="794" priority="70" stopIfTrue="1" operator="greaterThan">
      <formula>20</formula>
    </cfRule>
  </conditionalFormatting>
  <conditionalFormatting sqref="N28">
    <cfRule type="cellIs" dxfId="793" priority="69" stopIfTrue="1" operator="greaterThan">
      <formula>2</formula>
    </cfRule>
  </conditionalFormatting>
  <conditionalFormatting sqref="K4">
    <cfRule type="cellIs" dxfId="792" priority="68" stopIfTrue="1" operator="greaterThan">
      <formula>40</formula>
    </cfRule>
  </conditionalFormatting>
  <conditionalFormatting sqref="J4">
    <cfRule type="cellIs" dxfId="791" priority="67" stopIfTrue="1" operator="greaterThan">
      <formula>10</formula>
    </cfRule>
  </conditionalFormatting>
  <conditionalFormatting sqref="L4">
    <cfRule type="cellIs" dxfId="790" priority="66" stopIfTrue="1" operator="greaterThan">
      <formula>10</formula>
    </cfRule>
  </conditionalFormatting>
  <conditionalFormatting sqref="M4">
    <cfRule type="cellIs" dxfId="789" priority="65" stopIfTrue="1" operator="greaterThan">
      <formula>20</formula>
    </cfRule>
  </conditionalFormatting>
  <conditionalFormatting sqref="N4">
    <cfRule type="cellIs" dxfId="788" priority="64" stopIfTrue="1" operator="greaterThan">
      <formula>2</formula>
    </cfRule>
  </conditionalFormatting>
  <conditionalFormatting sqref="K11">
    <cfRule type="cellIs" dxfId="787" priority="63" stopIfTrue="1" operator="greaterThan">
      <formula>40</formula>
    </cfRule>
  </conditionalFormatting>
  <conditionalFormatting sqref="J11">
    <cfRule type="cellIs" dxfId="786" priority="62" stopIfTrue="1" operator="greaterThan">
      <formula>10</formula>
    </cfRule>
  </conditionalFormatting>
  <conditionalFormatting sqref="L11">
    <cfRule type="cellIs" dxfId="785" priority="61" stopIfTrue="1" operator="greaterThan">
      <formula>10</formula>
    </cfRule>
  </conditionalFormatting>
  <conditionalFormatting sqref="M11">
    <cfRule type="cellIs" dxfId="784" priority="60" stopIfTrue="1" operator="greaterThan">
      <formula>20</formula>
    </cfRule>
  </conditionalFormatting>
  <conditionalFormatting sqref="N11">
    <cfRule type="cellIs" dxfId="783" priority="59" stopIfTrue="1" operator="greaterThan">
      <formula>2</formula>
    </cfRule>
  </conditionalFormatting>
  <conditionalFormatting sqref="K11">
    <cfRule type="cellIs" dxfId="782" priority="58" stopIfTrue="1" operator="greaterThan">
      <formula>40</formula>
    </cfRule>
  </conditionalFormatting>
  <conditionalFormatting sqref="J11">
    <cfRule type="cellIs" dxfId="781" priority="57" stopIfTrue="1" operator="greaterThan">
      <formula>10</formula>
    </cfRule>
  </conditionalFormatting>
  <conditionalFormatting sqref="L11">
    <cfRule type="cellIs" dxfId="780" priority="56" stopIfTrue="1" operator="greaterThan">
      <formula>10</formula>
    </cfRule>
  </conditionalFormatting>
  <conditionalFormatting sqref="M11">
    <cfRule type="cellIs" dxfId="779" priority="55" stopIfTrue="1" operator="greaterThan">
      <formula>20</formula>
    </cfRule>
  </conditionalFormatting>
  <conditionalFormatting sqref="N11">
    <cfRule type="cellIs" dxfId="778" priority="54" stopIfTrue="1" operator="greaterThan">
      <formula>2</formula>
    </cfRule>
  </conditionalFormatting>
  <conditionalFormatting sqref="J11">
    <cfRule type="cellIs" dxfId="777" priority="53" stopIfTrue="1" operator="greaterThan">
      <formula>10</formula>
    </cfRule>
  </conditionalFormatting>
  <conditionalFormatting sqref="K11">
    <cfRule type="cellIs" dxfId="776" priority="52" stopIfTrue="1" operator="greaterThan">
      <formula>40</formula>
    </cfRule>
  </conditionalFormatting>
  <conditionalFormatting sqref="J11">
    <cfRule type="cellIs" dxfId="775" priority="51" stopIfTrue="1" operator="greaterThan">
      <formula>10</formula>
    </cfRule>
  </conditionalFormatting>
  <conditionalFormatting sqref="L11">
    <cfRule type="cellIs" dxfId="774" priority="50" stopIfTrue="1" operator="greaterThan">
      <formula>10</formula>
    </cfRule>
  </conditionalFormatting>
  <conditionalFormatting sqref="M11">
    <cfRule type="cellIs" dxfId="773" priority="49" stopIfTrue="1" operator="greaterThan">
      <formula>20</formula>
    </cfRule>
  </conditionalFormatting>
  <conditionalFormatting sqref="N11">
    <cfRule type="cellIs" dxfId="772" priority="48" stopIfTrue="1" operator="greaterThan">
      <formula>2</formula>
    </cfRule>
  </conditionalFormatting>
  <conditionalFormatting sqref="K13">
    <cfRule type="cellIs" dxfId="771" priority="47" stopIfTrue="1" operator="greaterThan">
      <formula>40</formula>
    </cfRule>
  </conditionalFormatting>
  <conditionalFormatting sqref="J13">
    <cfRule type="cellIs" dxfId="770" priority="46" stopIfTrue="1" operator="greaterThan">
      <formula>10</formula>
    </cfRule>
  </conditionalFormatting>
  <conditionalFormatting sqref="L13">
    <cfRule type="cellIs" dxfId="769" priority="45" stopIfTrue="1" operator="greaterThan">
      <formula>10</formula>
    </cfRule>
  </conditionalFormatting>
  <conditionalFormatting sqref="M13">
    <cfRule type="cellIs" dxfId="768" priority="44" stopIfTrue="1" operator="greaterThan">
      <formula>20</formula>
    </cfRule>
  </conditionalFormatting>
  <conditionalFormatting sqref="N13">
    <cfRule type="cellIs" dxfId="767" priority="43" stopIfTrue="1" operator="greaterThan">
      <formula>2</formula>
    </cfRule>
  </conditionalFormatting>
  <conditionalFormatting sqref="K13">
    <cfRule type="cellIs" dxfId="766" priority="42" stopIfTrue="1" operator="greaterThan">
      <formula>40</formula>
    </cfRule>
  </conditionalFormatting>
  <conditionalFormatting sqref="L13">
    <cfRule type="cellIs" dxfId="765" priority="41" stopIfTrue="1" operator="greaterThan">
      <formula>10</formula>
    </cfRule>
  </conditionalFormatting>
  <conditionalFormatting sqref="M13">
    <cfRule type="cellIs" dxfId="764" priority="40" stopIfTrue="1" operator="greaterThan">
      <formula>20</formula>
    </cfRule>
  </conditionalFormatting>
  <conditionalFormatting sqref="N13">
    <cfRule type="cellIs" dxfId="763" priority="39" stopIfTrue="1" operator="greaterThan">
      <formula>2</formula>
    </cfRule>
  </conditionalFormatting>
  <conditionalFormatting sqref="J13">
    <cfRule type="cellIs" dxfId="762" priority="38" stopIfTrue="1" operator="greaterThan">
      <formula>10</formula>
    </cfRule>
  </conditionalFormatting>
  <conditionalFormatting sqref="J13">
    <cfRule type="cellIs" dxfId="761" priority="37" stopIfTrue="1" operator="greaterThan">
      <formula>10</formula>
    </cfRule>
  </conditionalFormatting>
  <conditionalFormatting sqref="K13">
    <cfRule type="cellIs" dxfId="760" priority="36" stopIfTrue="1" operator="greaterThan">
      <formula>40</formula>
    </cfRule>
  </conditionalFormatting>
  <conditionalFormatting sqref="J13">
    <cfRule type="cellIs" dxfId="759" priority="35" stopIfTrue="1" operator="greaterThan">
      <formula>10</formula>
    </cfRule>
  </conditionalFormatting>
  <conditionalFormatting sqref="L13">
    <cfRule type="cellIs" dxfId="758" priority="34" stopIfTrue="1" operator="greaterThan">
      <formula>10</formula>
    </cfRule>
  </conditionalFormatting>
  <conditionalFormatting sqref="M13">
    <cfRule type="cellIs" dxfId="757" priority="33" stopIfTrue="1" operator="greaterThan">
      <formula>20</formula>
    </cfRule>
  </conditionalFormatting>
  <conditionalFormatting sqref="N13">
    <cfRule type="cellIs" dxfId="756" priority="32" stopIfTrue="1" operator="greaterThan">
      <formula>2</formula>
    </cfRule>
  </conditionalFormatting>
  <conditionalFormatting sqref="K15">
    <cfRule type="cellIs" dxfId="755" priority="31" stopIfTrue="1" operator="greaterThan">
      <formula>40</formula>
    </cfRule>
  </conditionalFormatting>
  <conditionalFormatting sqref="J15">
    <cfRule type="cellIs" dxfId="754" priority="30" stopIfTrue="1" operator="greaterThan">
      <formula>10</formula>
    </cfRule>
  </conditionalFormatting>
  <conditionalFormatting sqref="L15">
    <cfRule type="cellIs" dxfId="753" priority="29" stopIfTrue="1" operator="greaterThan">
      <formula>10</formula>
    </cfRule>
  </conditionalFormatting>
  <conditionalFormatting sqref="M15">
    <cfRule type="cellIs" dxfId="752" priority="28" stopIfTrue="1" operator="greaterThan">
      <formula>20</formula>
    </cfRule>
  </conditionalFormatting>
  <conditionalFormatting sqref="N15">
    <cfRule type="cellIs" dxfId="751" priority="27" stopIfTrue="1" operator="greaterThan">
      <formula>2</formula>
    </cfRule>
  </conditionalFormatting>
  <conditionalFormatting sqref="K15">
    <cfRule type="cellIs" dxfId="750" priority="26" stopIfTrue="1" operator="greaterThan">
      <formula>40</formula>
    </cfRule>
  </conditionalFormatting>
  <conditionalFormatting sqref="L15">
    <cfRule type="cellIs" dxfId="749" priority="25" stopIfTrue="1" operator="greaterThan">
      <formula>10</formula>
    </cfRule>
  </conditionalFormatting>
  <conditionalFormatting sqref="M15">
    <cfRule type="cellIs" dxfId="748" priority="24" stopIfTrue="1" operator="greaterThan">
      <formula>20</formula>
    </cfRule>
  </conditionalFormatting>
  <conditionalFormatting sqref="N15">
    <cfRule type="cellIs" dxfId="747" priority="23" stopIfTrue="1" operator="greaterThan">
      <formula>2</formula>
    </cfRule>
  </conditionalFormatting>
  <conditionalFormatting sqref="J15">
    <cfRule type="cellIs" dxfId="746" priority="22" stopIfTrue="1" operator="greaterThan">
      <formula>10</formula>
    </cfRule>
  </conditionalFormatting>
  <conditionalFormatting sqref="J15">
    <cfRule type="cellIs" dxfId="745" priority="21" stopIfTrue="1" operator="greaterThan">
      <formula>10</formula>
    </cfRule>
  </conditionalFormatting>
  <conditionalFormatting sqref="K15">
    <cfRule type="cellIs" dxfId="744" priority="20" stopIfTrue="1" operator="greaterThan">
      <formula>40</formula>
    </cfRule>
  </conditionalFormatting>
  <conditionalFormatting sqref="J15">
    <cfRule type="cellIs" dxfId="743" priority="19" stopIfTrue="1" operator="greaterThan">
      <formula>10</formula>
    </cfRule>
  </conditionalFormatting>
  <conditionalFormatting sqref="L15">
    <cfRule type="cellIs" dxfId="742" priority="18" stopIfTrue="1" operator="greaterThan">
      <formula>10</formula>
    </cfRule>
  </conditionalFormatting>
  <conditionalFormatting sqref="M15">
    <cfRule type="cellIs" dxfId="741" priority="17" stopIfTrue="1" operator="greaterThan">
      <formula>20</formula>
    </cfRule>
  </conditionalFormatting>
  <conditionalFormatting sqref="N15">
    <cfRule type="cellIs" dxfId="740" priority="16" stopIfTrue="1" operator="greaterThan">
      <formula>2</formula>
    </cfRule>
  </conditionalFormatting>
  <conditionalFormatting sqref="K17">
    <cfRule type="cellIs" dxfId="739" priority="15" stopIfTrue="1" operator="greaterThan">
      <formula>40</formula>
    </cfRule>
  </conditionalFormatting>
  <conditionalFormatting sqref="J17">
    <cfRule type="cellIs" dxfId="738" priority="14" stopIfTrue="1" operator="greaterThan">
      <formula>10</formula>
    </cfRule>
  </conditionalFormatting>
  <conditionalFormatting sqref="L17">
    <cfRule type="cellIs" dxfId="737" priority="13" stopIfTrue="1" operator="greaterThan">
      <formula>10</formula>
    </cfRule>
  </conditionalFormatting>
  <conditionalFormatting sqref="M17">
    <cfRule type="cellIs" dxfId="736" priority="12" stopIfTrue="1" operator="greaterThan">
      <formula>20</formula>
    </cfRule>
  </conditionalFormatting>
  <conditionalFormatting sqref="N17">
    <cfRule type="cellIs" dxfId="735" priority="11" stopIfTrue="1" operator="greaterThan">
      <formula>2</formula>
    </cfRule>
  </conditionalFormatting>
  <conditionalFormatting sqref="K17">
    <cfRule type="cellIs" dxfId="734" priority="10" stopIfTrue="1" operator="greaterThan">
      <formula>40</formula>
    </cfRule>
  </conditionalFormatting>
  <conditionalFormatting sqref="J17">
    <cfRule type="cellIs" dxfId="733" priority="9" stopIfTrue="1" operator="greaterThan">
      <formula>10</formula>
    </cfRule>
  </conditionalFormatting>
  <conditionalFormatting sqref="L17">
    <cfRule type="cellIs" dxfId="732" priority="8" stopIfTrue="1" operator="greaterThan">
      <formula>10</formula>
    </cfRule>
  </conditionalFormatting>
  <conditionalFormatting sqref="M17">
    <cfRule type="cellIs" dxfId="731" priority="7" stopIfTrue="1" operator="greaterThan">
      <formula>20</formula>
    </cfRule>
  </conditionalFormatting>
  <conditionalFormatting sqref="N17">
    <cfRule type="cellIs" dxfId="730" priority="6" stopIfTrue="1" operator="greaterThan">
      <formula>2</formula>
    </cfRule>
  </conditionalFormatting>
  <conditionalFormatting sqref="K17">
    <cfRule type="cellIs" dxfId="729" priority="5" stopIfTrue="1" operator="greaterThan">
      <formula>40</formula>
    </cfRule>
  </conditionalFormatting>
  <conditionalFormatting sqref="J17">
    <cfRule type="cellIs" dxfId="728" priority="4" stopIfTrue="1" operator="greaterThan">
      <formula>10</formula>
    </cfRule>
  </conditionalFormatting>
  <conditionalFormatting sqref="L17">
    <cfRule type="cellIs" dxfId="727" priority="3" stopIfTrue="1" operator="greaterThan">
      <formula>10</formula>
    </cfRule>
  </conditionalFormatting>
  <conditionalFormatting sqref="M17">
    <cfRule type="cellIs" dxfId="726" priority="2" stopIfTrue="1" operator="greaterThan">
      <formula>20</formula>
    </cfRule>
  </conditionalFormatting>
  <conditionalFormatting sqref="N17">
    <cfRule type="cellIs" dxfId="725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15</vt:i4>
      </vt:variant>
    </vt:vector>
  </HeadingPairs>
  <TitlesOfParts>
    <vt:vector size="15" baseType="lpstr">
      <vt:lpstr>총괄</vt:lpstr>
      <vt:lpstr>인제하수처리장</vt:lpstr>
      <vt:lpstr>2012. 1월</vt:lpstr>
      <vt:lpstr>2012. 2월</vt:lpstr>
      <vt:lpstr>2012. 3월</vt:lpstr>
      <vt:lpstr>2012. 4월</vt:lpstr>
      <vt:lpstr>2012. 5월</vt:lpstr>
      <vt:lpstr>2012. 6월</vt:lpstr>
      <vt:lpstr>2012. 7월</vt:lpstr>
      <vt:lpstr>2012. 8월</vt:lpstr>
      <vt:lpstr>2012. 9월</vt:lpstr>
      <vt:lpstr>2012. 10월</vt:lpstr>
      <vt:lpstr>2012. 11월</vt:lpstr>
      <vt:lpstr>2012. 12월</vt:lpstr>
      <vt:lpstr>Sheet1</vt:lpstr>
    </vt:vector>
  </TitlesOfParts>
  <Company>원주지방환경청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이정석</dc:creator>
  <cp:lastModifiedBy>aa</cp:lastModifiedBy>
  <cp:lastPrinted>2012-02-05T14:41:32Z</cp:lastPrinted>
  <dcterms:created xsi:type="dcterms:W3CDTF">2004-01-05T06:48:22Z</dcterms:created>
  <dcterms:modified xsi:type="dcterms:W3CDTF">2013-02-14T12:26:38Z</dcterms:modified>
</cp:coreProperties>
</file>